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210" windowWidth="20115" windowHeight="7305" tabRatio="909" activeTab="2"/>
  </bookViews>
  <sheets>
    <sheet name=" 2017 подп." sheetId="34" r:id="rId1"/>
    <sheet name=" 2017 на подпись" sheetId="35" r:id="rId2"/>
    <sheet name="4110180" sheetId="10" r:id="rId3"/>
    <sheet name="4113240" sheetId="11" r:id="rId4"/>
    <sheet name="4116010" sheetId="12" r:id="rId5"/>
    <sheet name="4116050" sheetId="13" r:id="rId6"/>
    <sheet name="4116060" sheetId="14" r:id="rId7"/>
    <sheet name="4116100" sheetId="15" r:id="rId8"/>
    <sheet name="4116130" sheetId="16" r:id="rId9"/>
    <sheet name="4116150" sheetId="17" r:id="rId10"/>
    <sheet name="4116020" sheetId="18" r:id="rId11"/>
    <sheet name="4116310" sheetId="19" r:id="rId12"/>
    <sheet name="4116420" sheetId="20" r:id="rId13"/>
    <sheet name="4116430" sheetId="21" r:id="rId14"/>
    <sheet name="4117310" sheetId="22" r:id="rId15"/>
    <sheet name="4117410" sheetId="23" r:id="rId16"/>
    <sheet name="4117470" sheetId="24" r:id="rId17"/>
    <sheet name="4117630" sheetId="25" r:id="rId18"/>
    <sheet name="4117810" sheetId="26" r:id="rId19"/>
    <sheet name="4118600" sheetId="27" r:id="rId20"/>
    <sheet name="4118800" sheetId="28" r:id="rId21"/>
    <sheet name="4119110" sheetId="29" r:id="rId22"/>
    <sheet name="4119150" sheetId="30" r:id="rId23"/>
    <sheet name="4119180" sheetId="31" r:id="rId24"/>
  </sheets>
  <definedNames>
    <definedName name="_xlnm._FilterDatabase" localSheetId="1" hidden="1">' 2017 на подпись'!$A$19:$J$123</definedName>
  </definedNames>
  <calcPr calcId="145621"/>
</workbook>
</file>

<file path=xl/calcChain.xml><?xml version="1.0" encoding="utf-8"?>
<calcChain xmlns="http://schemas.openxmlformats.org/spreadsheetml/2006/main">
  <c r="E99" i="35" l="1"/>
  <c r="F99" i="35"/>
  <c r="G99" i="35"/>
  <c r="D99" i="35"/>
  <c r="H99" i="35" s="1"/>
  <c r="E97" i="35"/>
  <c r="F97" i="35"/>
  <c r="G97" i="35"/>
  <c r="D97" i="35"/>
  <c r="I99" i="35"/>
  <c r="E28" i="35" l="1"/>
  <c r="F28" i="35"/>
  <c r="G28" i="35"/>
  <c r="D28" i="35"/>
  <c r="H28" i="35" s="1"/>
  <c r="I105" i="35"/>
  <c r="H105" i="35"/>
  <c r="D38" i="34"/>
  <c r="E38" i="34"/>
  <c r="F38" i="34"/>
  <c r="E78" i="35"/>
  <c r="E30" i="34" s="1"/>
  <c r="F78" i="35"/>
  <c r="F30" i="34" s="1"/>
  <c r="G78" i="35"/>
  <c r="G30" i="34" s="1"/>
  <c r="D78" i="35"/>
  <c r="D30" i="34" s="1"/>
  <c r="G69" i="35"/>
  <c r="D69" i="35"/>
  <c r="E69" i="35"/>
  <c r="I69" i="35" s="1"/>
  <c r="F69" i="35"/>
  <c r="I74" i="35"/>
  <c r="H74" i="35"/>
  <c r="H68" i="35"/>
  <c r="I68" i="35"/>
  <c r="E66" i="35"/>
  <c r="D66" i="35"/>
  <c r="E51" i="35"/>
  <c r="F51" i="35"/>
  <c r="F24" i="34" s="1"/>
  <c r="G51" i="35"/>
  <c r="G24" i="34" s="1"/>
  <c r="D51" i="35"/>
  <c r="H51" i="35" s="1"/>
  <c r="D108" i="35"/>
  <c r="E108" i="35"/>
  <c r="E28" i="34"/>
  <c r="F28" i="34"/>
  <c r="G28" i="34"/>
  <c r="D28" i="34"/>
  <c r="G121" i="35"/>
  <c r="I121" i="35" s="1"/>
  <c r="F121" i="35"/>
  <c r="H121" i="35" s="1"/>
  <c r="I120" i="35"/>
  <c r="H120" i="35"/>
  <c r="I119" i="35"/>
  <c r="H119" i="35"/>
  <c r="I118" i="35"/>
  <c r="H118" i="35"/>
  <c r="G117" i="35"/>
  <c r="I117" i="35" s="1"/>
  <c r="F117" i="35"/>
  <c r="H117" i="35" s="1"/>
  <c r="I116" i="35"/>
  <c r="H116" i="35"/>
  <c r="I115" i="35"/>
  <c r="H115" i="35"/>
  <c r="I114" i="35"/>
  <c r="H114" i="35"/>
  <c r="I113" i="35"/>
  <c r="H113" i="35"/>
  <c r="I112" i="35"/>
  <c r="H112" i="35"/>
  <c r="G111" i="35"/>
  <c r="I111" i="35" s="1"/>
  <c r="F111" i="35"/>
  <c r="H111" i="35" s="1"/>
  <c r="I110" i="35"/>
  <c r="H110" i="35"/>
  <c r="I109" i="35"/>
  <c r="H109" i="35"/>
  <c r="G108" i="35"/>
  <c r="I108" i="35" s="1"/>
  <c r="F108" i="35"/>
  <c r="I107" i="35"/>
  <c r="H107" i="35"/>
  <c r="I106" i="35"/>
  <c r="H106" i="35"/>
  <c r="I104" i="35"/>
  <c r="H104" i="35"/>
  <c r="I103" i="35"/>
  <c r="H103" i="35"/>
  <c r="I102" i="35"/>
  <c r="H102" i="35"/>
  <c r="E101" i="35"/>
  <c r="I101" i="35" s="1"/>
  <c r="D101" i="35"/>
  <c r="H101" i="35" s="1"/>
  <c r="I100" i="35"/>
  <c r="H100" i="35"/>
  <c r="I96" i="35"/>
  <c r="H96" i="35"/>
  <c r="G95" i="35"/>
  <c r="F95" i="35"/>
  <c r="E95" i="35"/>
  <c r="I95" i="35" s="1"/>
  <c r="D95" i="35"/>
  <c r="H95" i="35" s="1"/>
  <c r="I94" i="35"/>
  <c r="H94" i="35"/>
  <c r="I93" i="35"/>
  <c r="H93" i="35"/>
  <c r="E92" i="35"/>
  <c r="I92" i="35" s="1"/>
  <c r="D92" i="35"/>
  <c r="H92" i="35" s="1"/>
  <c r="I91" i="35"/>
  <c r="H91" i="35"/>
  <c r="G90" i="35"/>
  <c r="F90" i="35"/>
  <c r="E90" i="35"/>
  <c r="I90" i="35" s="1"/>
  <c r="D90" i="35"/>
  <c r="H90" i="35" s="1"/>
  <c r="I89" i="35"/>
  <c r="H89" i="35"/>
  <c r="G88" i="35"/>
  <c r="F88" i="35"/>
  <c r="E88" i="35"/>
  <c r="I88" i="35" s="1"/>
  <c r="D88" i="35"/>
  <c r="H88" i="35" s="1"/>
  <c r="I87" i="35"/>
  <c r="H87" i="35"/>
  <c r="G86" i="35"/>
  <c r="I86" i="35" s="1"/>
  <c r="F86" i="35"/>
  <c r="H86" i="35" s="1"/>
  <c r="G85" i="35"/>
  <c r="I85" i="35" s="1"/>
  <c r="F85" i="35"/>
  <c r="H85" i="35" s="1"/>
  <c r="I84" i="35"/>
  <c r="H84" i="35"/>
  <c r="I83" i="35"/>
  <c r="H83" i="35"/>
  <c r="G82" i="35"/>
  <c r="I82" i="35" s="1"/>
  <c r="F82" i="35"/>
  <c r="H82" i="35" s="1"/>
  <c r="I81" i="35"/>
  <c r="H81" i="35"/>
  <c r="G80" i="35"/>
  <c r="F80" i="35"/>
  <c r="E80" i="35"/>
  <c r="I80" i="35" s="1"/>
  <c r="D80" i="35"/>
  <c r="H80" i="35" s="1"/>
  <c r="H78" i="35"/>
  <c r="I77" i="35"/>
  <c r="H77" i="35"/>
  <c r="G76" i="35"/>
  <c r="F76" i="35"/>
  <c r="E76" i="35"/>
  <c r="I76" i="35" s="1"/>
  <c r="D76" i="35"/>
  <c r="H76" i="35" s="1"/>
  <c r="I75" i="35"/>
  <c r="H75" i="35"/>
  <c r="I73" i="35"/>
  <c r="H73" i="35"/>
  <c r="I72" i="35"/>
  <c r="H72" i="35"/>
  <c r="I71" i="35"/>
  <c r="H71" i="35"/>
  <c r="I70" i="35"/>
  <c r="H70" i="35"/>
  <c r="I67" i="35"/>
  <c r="H67" i="35"/>
  <c r="G66" i="35"/>
  <c r="G65" i="35" s="1"/>
  <c r="G27" i="34" s="1"/>
  <c r="F66" i="35"/>
  <c r="D65" i="35"/>
  <c r="I64" i="35"/>
  <c r="H64" i="35"/>
  <c r="I63" i="35"/>
  <c r="H63" i="35"/>
  <c r="I62" i="35"/>
  <c r="H62" i="35"/>
  <c r="G61" i="35"/>
  <c r="F61" i="35"/>
  <c r="E61" i="35"/>
  <c r="I61" i="35" s="1"/>
  <c r="D61" i="35"/>
  <c r="H61" i="35" s="1"/>
  <c r="I60" i="35"/>
  <c r="H60" i="35"/>
  <c r="I59" i="35"/>
  <c r="H59" i="35"/>
  <c r="G58" i="35"/>
  <c r="F58" i="35"/>
  <c r="E58" i="35"/>
  <c r="I58" i="35" s="1"/>
  <c r="D58" i="35"/>
  <c r="H58" i="35" s="1"/>
  <c r="G57" i="35"/>
  <c r="F57" i="35"/>
  <c r="E57" i="35"/>
  <c r="I57" i="35" s="1"/>
  <c r="D57" i="35"/>
  <c r="H57" i="35" s="1"/>
  <c r="I56" i="35"/>
  <c r="H56" i="35"/>
  <c r="I55" i="35"/>
  <c r="H55" i="35"/>
  <c r="I53" i="35"/>
  <c r="H53" i="35"/>
  <c r="I52" i="35"/>
  <c r="H52" i="35"/>
  <c r="I50" i="35"/>
  <c r="H50" i="35"/>
  <c r="I49" i="35"/>
  <c r="H49" i="35"/>
  <c r="I48" i="35"/>
  <c r="H48" i="35"/>
  <c r="I47" i="35"/>
  <c r="H47" i="35"/>
  <c r="I46" i="35"/>
  <c r="H46" i="35"/>
  <c r="I45" i="35"/>
  <c r="H45" i="35"/>
  <c r="I44" i="35"/>
  <c r="H44" i="35"/>
  <c r="I43" i="35"/>
  <c r="H43" i="35"/>
  <c r="I42" i="35"/>
  <c r="H42" i="35"/>
  <c r="I41" i="35"/>
  <c r="H41" i="35"/>
  <c r="G40" i="35"/>
  <c r="F40" i="35"/>
  <c r="E40" i="35"/>
  <c r="D40" i="35"/>
  <c r="G37" i="35"/>
  <c r="F37" i="35"/>
  <c r="E37" i="35"/>
  <c r="I37" i="35" s="1"/>
  <c r="D37" i="35"/>
  <c r="H37" i="35" s="1"/>
  <c r="G36" i="35"/>
  <c r="F36" i="35"/>
  <c r="E36" i="35"/>
  <c r="I36" i="35" s="1"/>
  <c r="D36" i="35"/>
  <c r="H36" i="35" s="1"/>
  <c r="G35" i="35"/>
  <c r="F35" i="35"/>
  <c r="E35" i="35"/>
  <c r="I35" i="35" s="1"/>
  <c r="D35" i="35"/>
  <c r="H35" i="35" s="1"/>
  <c r="G34" i="35"/>
  <c r="F34" i="35"/>
  <c r="E34" i="35"/>
  <c r="I34" i="35" s="1"/>
  <c r="D34" i="35"/>
  <c r="H34" i="35" s="1"/>
  <c r="G33" i="35"/>
  <c r="F33" i="35"/>
  <c r="E33" i="35"/>
  <c r="I33" i="35" s="1"/>
  <c r="D33" i="35"/>
  <c r="H33" i="35" s="1"/>
  <c r="G32" i="35"/>
  <c r="F32" i="35"/>
  <c r="E32" i="35"/>
  <c r="I32" i="35" s="1"/>
  <c r="D32" i="35"/>
  <c r="H32" i="35" s="1"/>
  <c r="G31" i="35"/>
  <c r="F31" i="35"/>
  <c r="E31" i="35"/>
  <c r="I31" i="35" s="1"/>
  <c r="D31" i="35"/>
  <c r="H31" i="35" s="1"/>
  <c r="G30" i="35"/>
  <c r="F30" i="35"/>
  <c r="E30" i="35"/>
  <c r="I30" i="35" s="1"/>
  <c r="D30" i="35"/>
  <c r="H30" i="35" s="1"/>
  <c r="G29" i="35"/>
  <c r="F29" i="35"/>
  <c r="E29" i="35"/>
  <c r="I29" i="35" s="1"/>
  <c r="D29" i="35"/>
  <c r="H29" i="35" s="1"/>
  <c r="G27" i="35"/>
  <c r="F27" i="35"/>
  <c r="E27" i="35"/>
  <c r="I27" i="35" s="1"/>
  <c r="D27" i="35"/>
  <c r="H27" i="35" s="1"/>
  <c r="G26" i="35"/>
  <c r="F26" i="35"/>
  <c r="E26" i="35"/>
  <c r="I26" i="35" s="1"/>
  <c r="D26" i="35"/>
  <c r="H26" i="35" s="1"/>
  <c r="G25" i="35"/>
  <c r="F25" i="35"/>
  <c r="E25" i="35"/>
  <c r="I25" i="35" s="1"/>
  <c r="D25" i="35"/>
  <c r="H25" i="35" s="1"/>
  <c r="G24" i="35"/>
  <c r="F24" i="35"/>
  <c r="E24" i="35"/>
  <c r="I24" i="35" s="1"/>
  <c r="D24" i="35"/>
  <c r="H24" i="35" s="1"/>
  <c r="G23" i="35"/>
  <c r="F23" i="35"/>
  <c r="E23" i="35"/>
  <c r="I23" i="35" s="1"/>
  <c r="D23" i="35"/>
  <c r="H23" i="35" s="1"/>
  <c r="G22" i="35"/>
  <c r="F22" i="35"/>
  <c r="E22" i="35"/>
  <c r="I22" i="35" s="1"/>
  <c r="D22" i="35"/>
  <c r="G21" i="35"/>
  <c r="G20" i="35" s="1"/>
  <c r="F21" i="35"/>
  <c r="E21" i="35"/>
  <c r="I21" i="35" s="1"/>
  <c r="D21" i="35"/>
  <c r="I28" i="35" l="1"/>
  <c r="H40" i="35"/>
  <c r="H69" i="35"/>
  <c r="H21" i="35"/>
  <c r="H22" i="35"/>
  <c r="H66" i="35"/>
  <c r="I97" i="35"/>
  <c r="G38" i="34"/>
  <c r="F20" i="35"/>
  <c r="E20" i="35"/>
  <c r="I20" i="35"/>
  <c r="F65" i="35"/>
  <c r="H65" i="35" s="1"/>
  <c r="D20" i="35"/>
  <c r="I51" i="35"/>
  <c r="I66" i="35"/>
  <c r="I78" i="35"/>
  <c r="E65" i="35"/>
  <c r="H108" i="35"/>
  <c r="H97" i="35"/>
  <c r="D27" i="34"/>
  <c r="E24" i="34"/>
  <c r="D24" i="34"/>
  <c r="D20" i="34" s="1"/>
  <c r="I40" i="35"/>
  <c r="H20" i="35" l="1"/>
  <c r="I65" i="35"/>
  <c r="F27" i="34"/>
  <c r="E27" i="34"/>
  <c r="E20" i="34" l="1"/>
  <c r="F20" i="34"/>
  <c r="G20" i="34"/>
  <c r="H26" i="34"/>
  <c r="I26" i="34"/>
  <c r="H24" i="34"/>
  <c r="I24" i="34"/>
  <c r="H25" i="34"/>
  <c r="I25" i="34"/>
  <c r="H27" i="34"/>
  <c r="I27" i="34"/>
  <c r="H28" i="34"/>
  <c r="I28" i="34"/>
  <c r="H29" i="34"/>
  <c r="I29" i="34"/>
  <c r="H30" i="34"/>
  <c r="I30" i="34"/>
  <c r="H31" i="34"/>
  <c r="I31" i="34"/>
  <c r="H32" i="34"/>
  <c r="I32" i="34"/>
  <c r="H33" i="34"/>
  <c r="I33" i="34"/>
  <c r="H34" i="34"/>
  <c r="I34" i="34"/>
  <c r="H35" i="34"/>
  <c r="I35" i="34"/>
  <c r="H36" i="34"/>
  <c r="I36" i="34"/>
  <c r="H37" i="34"/>
  <c r="I37" i="34"/>
  <c r="H38" i="34"/>
  <c r="I38" i="34"/>
  <c r="H39" i="34"/>
  <c r="I39" i="34"/>
  <c r="H40" i="34"/>
  <c r="I40" i="34"/>
  <c r="H41" i="34"/>
  <c r="I41" i="34"/>
  <c r="H42" i="34"/>
  <c r="I42" i="34"/>
  <c r="H43" i="34"/>
  <c r="I43" i="34"/>
  <c r="H44" i="34"/>
  <c r="I44" i="34"/>
  <c r="H23" i="34"/>
  <c r="I23" i="34"/>
  <c r="I20" i="34" l="1"/>
  <c r="H20" i="34"/>
  <c r="L35" i="31" l="1"/>
  <c r="K35" i="31"/>
  <c r="J35" i="31"/>
  <c r="G35" i="31"/>
  <c r="L32" i="31"/>
  <c r="K32" i="31"/>
  <c r="J32" i="31"/>
  <c r="G32" i="31"/>
  <c r="L29" i="31"/>
  <c r="K29" i="31"/>
  <c r="J29" i="31"/>
  <c r="G29" i="31"/>
  <c r="L25" i="31"/>
  <c r="K25" i="31"/>
  <c r="J25" i="31"/>
  <c r="G25" i="31"/>
  <c r="L22" i="31"/>
  <c r="K22" i="31"/>
  <c r="J22" i="31"/>
  <c r="G22" i="31"/>
  <c r="L19" i="31"/>
  <c r="K19" i="31"/>
  <c r="J19" i="31"/>
  <c r="G19" i="31"/>
  <c r="M19" i="31" l="1"/>
  <c r="M22" i="31"/>
  <c r="M25" i="31"/>
  <c r="M29" i="31"/>
  <c r="M32" i="31"/>
  <c r="M35" i="31"/>
  <c r="L77" i="30" l="1"/>
  <c r="K77" i="30"/>
  <c r="J77" i="30"/>
  <c r="G77" i="30"/>
  <c r="L74" i="30"/>
  <c r="K74" i="30"/>
  <c r="J74" i="30"/>
  <c r="G74" i="30"/>
  <c r="K71" i="30"/>
  <c r="J71" i="30"/>
  <c r="L71" i="30" s="1"/>
  <c r="G71" i="30"/>
  <c r="L67" i="30"/>
  <c r="K67" i="30"/>
  <c r="J67" i="30"/>
  <c r="G67" i="30"/>
  <c r="L64" i="30"/>
  <c r="K64" i="30"/>
  <c r="J64" i="30"/>
  <c r="G64" i="30"/>
  <c r="K61" i="30"/>
  <c r="J61" i="30"/>
  <c r="L61" i="30" s="1"/>
  <c r="G61" i="30"/>
  <c r="L57" i="30"/>
  <c r="K57" i="30"/>
  <c r="J57" i="30"/>
  <c r="G57" i="30"/>
  <c r="L54" i="30"/>
  <c r="K54" i="30"/>
  <c r="J54" i="30"/>
  <c r="G54" i="30"/>
  <c r="K51" i="30"/>
  <c r="J51" i="30"/>
  <c r="L51" i="30" s="1"/>
  <c r="G51" i="30"/>
  <c r="L47" i="30"/>
  <c r="K47" i="30"/>
  <c r="J47" i="30"/>
  <c r="G47" i="30"/>
  <c r="L46" i="30"/>
  <c r="K46" i="30"/>
  <c r="J46" i="30"/>
  <c r="G46" i="30"/>
  <c r="L43" i="30"/>
  <c r="K43" i="30"/>
  <c r="J43" i="30"/>
  <c r="G43" i="30"/>
  <c r="L42" i="30"/>
  <c r="K42" i="30"/>
  <c r="J42" i="30"/>
  <c r="G42" i="30"/>
  <c r="K39" i="30"/>
  <c r="J39" i="30"/>
  <c r="L39" i="30" s="1"/>
  <c r="G39" i="30"/>
  <c r="L35" i="30"/>
  <c r="K35" i="30"/>
  <c r="J35" i="30"/>
  <c r="G35" i="30"/>
  <c r="L32" i="30"/>
  <c r="K32" i="30"/>
  <c r="J32" i="30"/>
  <c r="G32" i="30"/>
  <c r="K29" i="30"/>
  <c r="J29" i="30"/>
  <c r="L29" i="30" s="1"/>
  <c r="G29" i="30"/>
  <c r="J25" i="30"/>
  <c r="G25" i="30"/>
  <c r="L22" i="30"/>
  <c r="K22" i="30"/>
  <c r="J22" i="30"/>
  <c r="G22" i="30"/>
  <c r="K19" i="30"/>
  <c r="J19" i="30"/>
  <c r="L19" i="30" s="1"/>
  <c r="G19" i="30"/>
  <c r="M32" i="30" l="1"/>
  <c r="M54" i="30"/>
  <c r="M57" i="30"/>
  <c r="M74" i="30"/>
  <c r="M77" i="30"/>
  <c r="M35" i="30"/>
  <c r="M22" i="30"/>
  <c r="M29" i="30"/>
  <c r="M42" i="30"/>
  <c r="M43" i="30"/>
  <c r="M46" i="30"/>
  <c r="M47" i="30"/>
  <c r="M51" i="30"/>
  <c r="M64" i="30"/>
  <c r="M67" i="30"/>
  <c r="M71" i="30"/>
  <c r="M19" i="30"/>
  <c r="M39" i="30"/>
  <c r="M61" i="30"/>
  <c r="L55" i="29" l="1"/>
  <c r="K55" i="29"/>
  <c r="J55" i="29"/>
  <c r="G55" i="29"/>
  <c r="L52" i="29"/>
  <c r="K52" i="29"/>
  <c r="J52" i="29"/>
  <c r="G52" i="29"/>
  <c r="K49" i="29"/>
  <c r="J49" i="29"/>
  <c r="L49" i="29" s="1"/>
  <c r="G49" i="29"/>
  <c r="L45" i="29"/>
  <c r="K45" i="29"/>
  <c r="J45" i="29"/>
  <c r="G45" i="29"/>
  <c r="L42" i="29"/>
  <c r="K42" i="29"/>
  <c r="J42" i="29"/>
  <c r="G42" i="29"/>
  <c r="K39" i="29"/>
  <c r="J39" i="29"/>
  <c r="L39" i="29" s="1"/>
  <c r="G39" i="29"/>
  <c r="L35" i="29"/>
  <c r="K35" i="29"/>
  <c r="J35" i="29"/>
  <c r="G35" i="29"/>
  <c r="L32" i="29"/>
  <c r="K32" i="29"/>
  <c r="J32" i="29"/>
  <c r="G32" i="29"/>
  <c r="K29" i="29"/>
  <c r="J29" i="29"/>
  <c r="L29" i="29" s="1"/>
  <c r="G29" i="29"/>
  <c r="L25" i="29"/>
  <c r="K25" i="29"/>
  <c r="J25" i="29"/>
  <c r="G25" i="29"/>
  <c r="L22" i="29"/>
  <c r="K22" i="29"/>
  <c r="J22" i="29"/>
  <c r="G22" i="29"/>
  <c r="K19" i="29"/>
  <c r="J19" i="29"/>
  <c r="L19" i="29" s="1"/>
  <c r="G19" i="29"/>
  <c r="M22" i="29" l="1"/>
  <c r="M25" i="29"/>
  <c r="M42" i="29"/>
  <c r="M45" i="29"/>
  <c r="M19" i="29"/>
  <c r="M32" i="29"/>
  <c r="M35" i="29"/>
  <c r="M39" i="29"/>
  <c r="M52" i="29"/>
  <c r="M55" i="29"/>
  <c r="M29" i="29"/>
  <c r="M49" i="29"/>
  <c r="M28" i="28" l="1"/>
  <c r="M27" i="28"/>
  <c r="M24" i="28"/>
  <c r="M23" i="28"/>
  <c r="M20" i="28"/>
  <c r="M19" i="28"/>
  <c r="K101" i="27" l="1"/>
  <c r="M101" i="27" s="1"/>
  <c r="J101" i="27"/>
  <c r="G101" i="27"/>
  <c r="K98" i="27"/>
  <c r="M98" i="27" s="1"/>
  <c r="J98" i="27"/>
  <c r="G98" i="27"/>
  <c r="K95" i="27"/>
  <c r="M95" i="27" s="1"/>
  <c r="J95" i="27"/>
  <c r="G95" i="27"/>
  <c r="L92" i="27"/>
  <c r="K92" i="27"/>
  <c r="J92" i="27"/>
  <c r="G92" i="27"/>
  <c r="L89" i="27"/>
  <c r="K89" i="27"/>
  <c r="J89" i="27"/>
  <c r="G89" i="27"/>
  <c r="L86" i="27"/>
  <c r="K86" i="27"/>
  <c r="J86" i="27"/>
  <c r="G86" i="27"/>
  <c r="K82" i="27"/>
  <c r="M82" i="27" s="1"/>
  <c r="G82" i="27"/>
  <c r="K81" i="27"/>
  <c r="M81" i="27" s="1"/>
  <c r="G81" i="27"/>
  <c r="K80" i="27"/>
  <c r="M80" i="27" s="1"/>
  <c r="G80" i="27"/>
  <c r="K79" i="27"/>
  <c r="M79" i="27" s="1"/>
  <c r="G79" i="27"/>
  <c r="K78" i="27"/>
  <c r="M78" i="27" s="1"/>
  <c r="G78" i="27"/>
  <c r="K75" i="27"/>
  <c r="M75" i="27" s="1"/>
  <c r="G75" i="27"/>
  <c r="K74" i="27"/>
  <c r="M74" i="27" s="1"/>
  <c r="G74" i="27"/>
  <c r="K73" i="27"/>
  <c r="M73" i="27" s="1"/>
  <c r="G73" i="27"/>
  <c r="K70" i="27"/>
  <c r="M70" i="27" s="1"/>
  <c r="G70" i="27"/>
  <c r="K69" i="27"/>
  <c r="M69" i="27" s="1"/>
  <c r="J69" i="27"/>
  <c r="G69" i="27"/>
  <c r="L64" i="27"/>
  <c r="M64" i="27" s="1"/>
  <c r="J64" i="27"/>
  <c r="G64" i="27"/>
  <c r="K61" i="27"/>
  <c r="M61" i="27" s="1"/>
  <c r="J61" i="27"/>
  <c r="G61" i="27"/>
  <c r="K59" i="27"/>
  <c r="M59" i="27" s="1"/>
  <c r="J59" i="27"/>
  <c r="G59" i="27"/>
  <c r="L55" i="27"/>
  <c r="M55" i="27" s="1"/>
  <c r="J55" i="27"/>
  <c r="G55" i="27"/>
  <c r="K52" i="27"/>
  <c r="M52" i="27" s="1"/>
  <c r="J52" i="27"/>
  <c r="G52" i="27"/>
  <c r="K49" i="27"/>
  <c r="M49" i="27" s="1"/>
  <c r="J49" i="27"/>
  <c r="G49" i="27"/>
  <c r="L45" i="27"/>
  <c r="M45" i="27" s="1"/>
  <c r="J45" i="27"/>
  <c r="G45" i="27"/>
  <c r="K42" i="27"/>
  <c r="M42" i="27" s="1"/>
  <c r="J42" i="27"/>
  <c r="G42" i="27"/>
  <c r="K39" i="27"/>
  <c r="M39" i="27" s="1"/>
  <c r="J39" i="27"/>
  <c r="G39" i="27"/>
  <c r="K35" i="27"/>
  <c r="M35" i="27" s="1"/>
  <c r="J35" i="27"/>
  <c r="G35" i="27"/>
  <c r="K32" i="27"/>
  <c r="M32" i="27" s="1"/>
  <c r="J32" i="27"/>
  <c r="G32" i="27"/>
  <c r="K29" i="27"/>
  <c r="M29" i="27" s="1"/>
  <c r="J29" i="27"/>
  <c r="G29" i="27"/>
  <c r="K26" i="27"/>
  <c r="M26" i="27" s="1"/>
  <c r="J26" i="27"/>
  <c r="G26" i="27"/>
  <c r="J23" i="27"/>
  <c r="G23" i="27"/>
  <c r="K23" i="27" s="1"/>
  <c r="M23" i="27" s="1"/>
  <c r="K20" i="27"/>
  <c r="M20" i="27" s="1"/>
  <c r="J20" i="27"/>
  <c r="G20" i="27"/>
  <c r="M86" i="27" l="1"/>
  <c r="M89" i="27"/>
  <c r="M92" i="27"/>
  <c r="L25" i="26" l="1"/>
  <c r="K25" i="26"/>
  <c r="J25" i="26"/>
  <c r="G25" i="26"/>
  <c r="M25" i="26" s="1"/>
  <c r="L22" i="26"/>
  <c r="K22" i="26"/>
  <c r="J22" i="26"/>
  <c r="G22" i="26"/>
  <c r="M22" i="26" s="1"/>
  <c r="L19" i="26"/>
  <c r="K19" i="26"/>
  <c r="J19" i="26"/>
  <c r="G19" i="26"/>
  <c r="M19" i="26" s="1"/>
  <c r="L25" i="25" l="1"/>
  <c r="J25" i="25"/>
  <c r="G25" i="25"/>
  <c r="K25" i="25" s="1"/>
  <c r="M25" i="25" s="1"/>
  <c r="L22" i="25"/>
  <c r="K22" i="25"/>
  <c r="J22" i="25"/>
  <c r="G22" i="25"/>
  <c r="L19" i="25"/>
  <c r="K19" i="25"/>
  <c r="J19" i="25"/>
  <c r="G19" i="25"/>
  <c r="M19" i="25" l="1"/>
  <c r="M22" i="25"/>
  <c r="L25" i="24" l="1"/>
  <c r="M25" i="24" s="1"/>
  <c r="J25" i="24"/>
  <c r="G25" i="24"/>
  <c r="L22" i="24"/>
  <c r="K22" i="24"/>
  <c r="J22" i="24"/>
  <c r="G22" i="24"/>
  <c r="K19" i="24"/>
  <c r="J19" i="24"/>
  <c r="L19" i="24" s="1"/>
  <c r="G19" i="24"/>
  <c r="M22" i="24" l="1"/>
  <c r="M19" i="24"/>
  <c r="L35" i="23" l="1"/>
  <c r="K35" i="23"/>
  <c r="M35" i="23" s="1"/>
  <c r="J35" i="23"/>
  <c r="G35" i="23"/>
  <c r="L32" i="23"/>
  <c r="K32" i="23"/>
  <c r="M32" i="23" s="1"/>
  <c r="J32" i="23"/>
  <c r="G32" i="23"/>
  <c r="L29" i="23"/>
  <c r="K29" i="23"/>
  <c r="M29" i="23" s="1"/>
  <c r="J29" i="23"/>
  <c r="G29" i="23"/>
  <c r="L25" i="23"/>
  <c r="J25" i="23"/>
  <c r="G25" i="23"/>
  <c r="K25" i="23" s="1"/>
  <c r="M25" i="23" s="1"/>
  <c r="L22" i="23"/>
  <c r="K22" i="23"/>
  <c r="J22" i="23"/>
  <c r="G22" i="23"/>
  <c r="L19" i="23"/>
  <c r="K19" i="23"/>
  <c r="J19" i="23"/>
  <c r="G19" i="23"/>
  <c r="M19" i="23" l="1"/>
  <c r="M22" i="23"/>
  <c r="L27" i="22" l="1"/>
  <c r="K27" i="22"/>
  <c r="M27" i="22" s="1"/>
  <c r="J27" i="22"/>
  <c r="G27" i="22"/>
  <c r="L26" i="22"/>
  <c r="K26" i="22"/>
  <c r="M26" i="22" s="1"/>
  <c r="J26" i="22"/>
  <c r="G26" i="22"/>
  <c r="K23" i="22"/>
  <c r="M23" i="22" s="1"/>
  <c r="J23" i="22"/>
  <c r="G23" i="22"/>
  <c r="K22" i="22"/>
  <c r="M22" i="22" s="1"/>
  <c r="J22" i="22"/>
  <c r="G22" i="22"/>
  <c r="L19" i="22"/>
  <c r="K19" i="22"/>
  <c r="M19" i="22" s="1"/>
  <c r="J19" i="22"/>
  <c r="G19" i="22"/>
  <c r="M25" i="21" l="1"/>
  <c r="L25" i="21"/>
  <c r="K25" i="21"/>
  <c r="L22" i="21"/>
  <c r="K22" i="21"/>
  <c r="M19" i="21"/>
  <c r="M22" i="21" l="1"/>
  <c r="L25" i="20" l="1"/>
  <c r="K25" i="20"/>
  <c r="J25" i="20"/>
  <c r="G25" i="20"/>
  <c r="L22" i="20"/>
  <c r="K22" i="20"/>
  <c r="J22" i="20"/>
  <c r="G22" i="20"/>
  <c r="L19" i="20"/>
  <c r="K19" i="20"/>
  <c r="J19" i="20"/>
  <c r="G19" i="20"/>
  <c r="M19" i="20" l="1"/>
  <c r="M22" i="20"/>
  <c r="M25" i="20"/>
  <c r="L45" i="19"/>
  <c r="K45" i="19"/>
  <c r="J45" i="19"/>
  <c r="G45" i="19"/>
  <c r="L42" i="19"/>
  <c r="K42" i="19"/>
  <c r="J42" i="19"/>
  <c r="G42" i="19"/>
  <c r="K39" i="19"/>
  <c r="J39" i="19"/>
  <c r="L39" i="19" s="1"/>
  <c r="G39" i="19"/>
  <c r="L35" i="19"/>
  <c r="K35" i="19"/>
  <c r="J35" i="19"/>
  <c r="G35" i="19"/>
  <c r="L32" i="19"/>
  <c r="K32" i="19"/>
  <c r="J32" i="19"/>
  <c r="G32" i="19"/>
  <c r="K29" i="19"/>
  <c r="J29" i="19"/>
  <c r="L29" i="19" s="1"/>
  <c r="G29" i="19"/>
  <c r="L25" i="19"/>
  <c r="K25" i="19"/>
  <c r="J25" i="19"/>
  <c r="G25" i="19"/>
  <c r="L22" i="19"/>
  <c r="K22" i="19"/>
  <c r="J22" i="19"/>
  <c r="G22" i="19"/>
  <c r="K19" i="19"/>
  <c r="J19" i="19"/>
  <c r="L19" i="19" s="1"/>
  <c r="G19" i="19"/>
  <c r="M32" i="19" l="1"/>
  <c r="M35" i="19"/>
  <c r="M22" i="19"/>
  <c r="M25" i="19"/>
  <c r="M42" i="19"/>
  <c r="M45" i="19"/>
  <c r="M29" i="19"/>
  <c r="M19" i="19"/>
  <c r="M39" i="19"/>
  <c r="L74" i="18" l="1"/>
  <c r="M74" i="18" s="1"/>
  <c r="J74" i="18"/>
  <c r="G74" i="18"/>
  <c r="L72" i="18"/>
  <c r="M72" i="18" s="1"/>
  <c r="L70" i="18"/>
  <c r="M70" i="18" s="1"/>
  <c r="J70" i="18"/>
  <c r="G70" i="18"/>
  <c r="L67" i="18"/>
  <c r="M67" i="18" s="1"/>
  <c r="J67" i="18"/>
  <c r="G67" i="18"/>
  <c r="L66" i="18"/>
  <c r="M66" i="18" s="1"/>
  <c r="J66" i="18"/>
  <c r="G66" i="18"/>
  <c r="L64" i="18"/>
  <c r="M64" i="18" s="1"/>
  <c r="L62" i="18"/>
  <c r="M62" i="18" s="1"/>
  <c r="J62" i="18"/>
  <c r="G62" i="18"/>
  <c r="L59" i="18"/>
  <c r="M59" i="18" s="1"/>
  <c r="J59" i="18"/>
  <c r="G59" i="18"/>
  <c r="L57" i="18"/>
  <c r="M57" i="18" s="1"/>
  <c r="L55" i="18"/>
  <c r="M55" i="18" s="1"/>
  <c r="J55" i="18"/>
  <c r="G55" i="18"/>
  <c r="L52" i="18"/>
  <c r="M52" i="18" s="1"/>
  <c r="J52" i="18"/>
  <c r="G52" i="18"/>
  <c r="L50" i="18"/>
  <c r="M50" i="18" s="1"/>
  <c r="L48" i="18"/>
  <c r="M48" i="18" s="1"/>
  <c r="J48" i="18"/>
  <c r="G48" i="18"/>
  <c r="L44" i="18"/>
  <c r="M44" i="18" s="1"/>
  <c r="J44" i="18"/>
  <c r="G44" i="18"/>
  <c r="L42" i="18"/>
  <c r="M42" i="18" s="1"/>
  <c r="J42" i="18"/>
  <c r="G42" i="18"/>
  <c r="L40" i="18"/>
  <c r="M40" i="18" s="1"/>
  <c r="J40" i="18"/>
  <c r="G40" i="18"/>
  <c r="L39" i="18"/>
  <c r="M39" i="18" s="1"/>
  <c r="J39" i="18"/>
  <c r="G39" i="18"/>
  <c r="L36" i="18"/>
  <c r="K36" i="18"/>
  <c r="J36" i="18"/>
  <c r="G36" i="18"/>
  <c r="L35" i="18"/>
  <c r="K35" i="18"/>
  <c r="J35" i="18"/>
  <c r="G35" i="18"/>
  <c r="L33" i="18"/>
  <c r="K33" i="18"/>
  <c r="J33" i="18"/>
  <c r="G33" i="18"/>
  <c r="L32" i="18"/>
  <c r="K32" i="18"/>
  <c r="J32" i="18"/>
  <c r="G32" i="18"/>
  <c r="L30" i="18"/>
  <c r="M30" i="18" s="1"/>
  <c r="J30" i="18"/>
  <c r="G30" i="18"/>
  <c r="L29" i="18"/>
  <c r="M29" i="18" s="1"/>
  <c r="J29" i="18"/>
  <c r="G29" i="18"/>
  <c r="L28" i="18"/>
  <c r="K28" i="18"/>
  <c r="J28" i="18"/>
  <c r="G28" i="18"/>
  <c r="L27" i="18"/>
  <c r="K27" i="18"/>
  <c r="J27" i="18"/>
  <c r="G27" i="18"/>
  <c r="K22" i="18"/>
  <c r="M22" i="18" s="1"/>
  <c r="J22" i="18"/>
  <c r="G22" i="18"/>
  <c r="K20" i="18"/>
  <c r="M20" i="18" s="1"/>
  <c r="J20" i="18"/>
  <c r="G20" i="18"/>
  <c r="M27" i="18" l="1"/>
  <c r="M28" i="18"/>
  <c r="M32" i="18"/>
  <c r="M33" i="18"/>
  <c r="M35" i="18"/>
  <c r="M36" i="18"/>
  <c r="L37" i="16" l="1"/>
  <c r="K37" i="16"/>
  <c r="J37" i="16"/>
  <c r="G37" i="16"/>
  <c r="L35" i="16"/>
  <c r="K35" i="16"/>
  <c r="J35" i="16"/>
  <c r="G35" i="16"/>
  <c r="L33" i="16"/>
  <c r="K33" i="16"/>
  <c r="J33" i="16"/>
  <c r="G33" i="16"/>
  <c r="L30" i="16"/>
  <c r="K30" i="16"/>
  <c r="J30" i="16"/>
  <c r="G30" i="16"/>
  <c r="L28" i="16"/>
  <c r="K28" i="16"/>
  <c r="J28" i="16"/>
  <c r="G28" i="16"/>
  <c r="L26" i="16"/>
  <c r="K26" i="16"/>
  <c r="J26" i="16"/>
  <c r="G26" i="16"/>
  <c r="K23" i="16"/>
  <c r="M23" i="16" s="1"/>
  <c r="J23" i="16"/>
  <c r="G23" i="16"/>
  <c r="K21" i="16"/>
  <c r="M21" i="16" s="1"/>
  <c r="J21" i="16"/>
  <c r="G21" i="16"/>
  <c r="L19" i="16"/>
  <c r="K19" i="16"/>
  <c r="J19" i="16"/>
  <c r="G19" i="16"/>
  <c r="M19" i="16" l="1"/>
  <c r="M26" i="16"/>
  <c r="M28" i="16"/>
  <c r="M30" i="16"/>
  <c r="M33" i="16"/>
  <c r="M35" i="16"/>
  <c r="M37" i="16"/>
  <c r="L19" i="15" l="1"/>
  <c r="K19" i="15"/>
  <c r="M19" i="15" s="1"/>
  <c r="L23" i="15"/>
  <c r="K23" i="15"/>
  <c r="J23" i="15"/>
  <c r="G23" i="15"/>
  <c r="L21" i="15"/>
  <c r="K21" i="15"/>
  <c r="J21" i="15"/>
  <c r="G21" i="15"/>
  <c r="J19" i="15"/>
  <c r="G19" i="15"/>
  <c r="M21" i="15" l="1"/>
  <c r="M23" i="15"/>
  <c r="M147" i="14" l="1"/>
  <c r="M142" i="14"/>
  <c r="M138" i="14"/>
  <c r="M126" i="14"/>
  <c r="M124" i="14"/>
  <c r="M123" i="14"/>
  <c r="M60" i="14"/>
  <c r="M42" i="14"/>
  <c r="M41" i="14"/>
  <c r="M30" i="14"/>
  <c r="M29" i="14"/>
  <c r="M28" i="14"/>
  <c r="M27" i="14"/>
  <c r="M57" i="14"/>
  <c r="M79" i="14"/>
  <c r="M81" i="14"/>
  <c r="M84" i="14"/>
  <c r="M87" i="14"/>
  <c r="M86" i="14"/>
  <c r="M90" i="14"/>
  <c r="M89" i="14"/>
  <c r="M93" i="14"/>
  <c r="M94" i="14"/>
  <c r="M98" i="14"/>
  <c r="M105" i="14"/>
  <c r="M103" i="14"/>
  <c r="M115" i="14"/>
  <c r="M116" i="14"/>
  <c r="M117" i="14"/>
  <c r="M118" i="14"/>
  <c r="M156" i="14"/>
  <c r="M154" i="14"/>
  <c r="M152" i="14"/>
  <c r="M149" i="14"/>
  <c r="M145" i="14"/>
  <c r="M140" i="14"/>
  <c r="M137" i="14"/>
  <c r="M134" i="14"/>
  <c r="M132" i="14"/>
  <c r="M130" i="14"/>
  <c r="M121" i="14"/>
  <c r="M113" i="14"/>
  <c r="M112" i="14"/>
  <c r="M111" i="14"/>
  <c r="M110" i="14"/>
  <c r="M108" i="14"/>
  <c r="M101" i="14"/>
  <c r="M96" i="14"/>
  <c r="M77" i="14"/>
  <c r="M76" i="14"/>
  <c r="M73" i="14"/>
  <c r="M72" i="14"/>
  <c r="M71" i="14"/>
  <c r="M70" i="14"/>
  <c r="M69" i="14"/>
  <c r="M68" i="14"/>
  <c r="M67" i="14"/>
  <c r="M66" i="14"/>
  <c r="M64" i="14"/>
  <c r="M63" i="14"/>
  <c r="M62" i="14"/>
  <c r="M61" i="14"/>
  <c r="M59" i="14"/>
  <c r="M58" i="14"/>
  <c r="M55" i="14"/>
  <c r="M54" i="14"/>
  <c r="M53" i="14"/>
  <c r="M52" i="14"/>
  <c r="M51" i="14"/>
  <c r="M50" i="14"/>
  <c r="M47" i="14"/>
  <c r="M46" i="14"/>
  <c r="M45" i="14"/>
  <c r="M44" i="14"/>
  <c r="M37" i="14"/>
  <c r="M36" i="14"/>
  <c r="M35" i="14"/>
  <c r="M34" i="14"/>
  <c r="M33" i="14"/>
  <c r="L25" i="14"/>
  <c r="K25" i="14"/>
  <c r="M24" i="14"/>
  <c r="M23" i="14"/>
  <c r="M22" i="14"/>
  <c r="M20" i="14"/>
  <c r="M19" i="14"/>
  <c r="M25" i="14" l="1"/>
  <c r="L37" i="13" l="1"/>
  <c r="K37" i="13"/>
  <c r="M37" i="13" s="1"/>
  <c r="J37" i="13"/>
  <c r="G37" i="13"/>
  <c r="L34" i="13"/>
  <c r="K34" i="13"/>
  <c r="M34" i="13" s="1"/>
  <c r="J34" i="13"/>
  <c r="G34" i="13"/>
  <c r="L31" i="13"/>
  <c r="K31" i="13"/>
  <c r="M31" i="13" s="1"/>
  <c r="J31" i="13"/>
  <c r="G31" i="13"/>
  <c r="L25" i="13"/>
  <c r="K25" i="13"/>
  <c r="M25" i="13" s="1"/>
  <c r="J25" i="13"/>
  <c r="G25" i="13"/>
  <c r="L22" i="13"/>
  <c r="K22" i="13"/>
  <c r="M22" i="13" s="1"/>
  <c r="J22" i="13"/>
  <c r="G22" i="13"/>
  <c r="L19" i="13"/>
  <c r="K19" i="13"/>
  <c r="J19" i="13"/>
  <c r="G19" i="13"/>
  <c r="M19" i="13" l="1"/>
  <c r="L28" i="12" l="1"/>
  <c r="K28" i="12"/>
  <c r="J28" i="12"/>
  <c r="G28" i="12"/>
  <c r="M28" i="12" s="1"/>
  <c r="L27" i="12"/>
  <c r="K27" i="12"/>
  <c r="J27" i="12"/>
  <c r="G27" i="12"/>
  <c r="M27" i="12" s="1"/>
  <c r="L26" i="12"/>
  <c r="K26" i="12"/>
  <c r="J26" i="12"/>
  <c r="G26" i="12"/>
  <c r="M26" i="12" s="1"/>
  <c r="L23" i="12"/>
  <c r="K23" i="12"/>
  <c r="J23" i="12"/>
  <c r="G23" i="12"/>
  <c r="M23" i="12" s="1"/>
  <c r="L22" i="12"/>
  <c r="K22" i="12"/>
  <c r="J22" i="12"/>
  <c r="G22" i="12"/>
  <c r="M22" i="12" s="1"/>
  <c r="L21" i="12"/>
  <c r="K21" i="12"/>
  <c r="J21" i="12"/>
  <c r="G21" i="12"/>
  <c r="M21" i="12" s="1"/>
  <c r="L18" i="12"/>
  <c r="K18" i="12"/>
  <c r="J18" i="12"/>
  <c r="G18" i="12"/>
  <c r="M18" i="12" s="1"/>
  <c r="M25" i="11" l="1"/>
  <c r="L26" i="11"/>
  <c r="K26" i="11"/>
  <c r="J26" i="11"/>
  <c r="G26" i="11"/>
  <c r="M26" i="11" s="1"/>
  <c r="L25" i="11"/>
  <c r="K25" i="11"/>
  <c r="J25" i="11"/>
  <c r="G25" i="11"/>
  <c r="L22" i="11"/>
  <c r="K22" i="11"/>
  <c r="J22" i="11"/>
  <c r="G22" i="11"/>
  <c r="M22" i="11" s="1"/>
  <c r="L21" i="11"/>
  <c r="K21" i="11"/>
  <c r="J21" i="11"/>
  <c r="G21" i="11"/>
  <c r="M21" i="11" s="1"/>
  <c r="L18" i="11"/>
  <c r="K18" i="11"/>
  <c r="J18" i="11"/>
  <c r="G18" i="11"/>
  <c r="M18" i="11" s="1"/>
  <c r="M27" i="10" l="1"/>
  <c r="M25" i="10"/>
  <c r="M22" i="10"/>
  <c r="M21" i="10"/>
  <c r="M18" i="10"/>
</calcChain>
</file>

<file path=xl/sharedStrings.xml><?xml version="1.0" encoding="utf-8"?>
<sst xmlns="http://schemas.openxmlformats.org/spreadsheetml/2006/main" count="2188" uniqueCount="424">
  <si>
    <t>ЗАТВЕРДЖЕНО</t>
  </si>
  <si>
    <t xml:space="preserve"> </t>
  </si>
  <si>
    <t>№ з/п</t>
  </si>
  <si>
    <t>Показники</t>
  </si>
  <si>
    <t>Одиниця виміру</t>
  </si>
  <si>
    <t>Джерело інформації</t>
  </si>
  <si>
    <t>загальний фонд</t>
  </si>
  <si>
    <t>спеціальний фонд</t>
  </si>
  <si>
    <t>разом</t>
  </si>
  <si>
    <t>Затверджено паспортом бюджетної програми на звітний період</t>
  </si>
  <si>
    <t>Виконано за звітній період</t>
  </si>
  <si>
    <t>Відхилення</t>
  </si>
  <si>
    <t>Наказ Міністерства</t>
  </si>
  <si>
    <t>фінансів України</t>
  </si>
  <si>
    <t>01.12.2010  N 1489</t>
  </si>
  <si>
    <t>ІНФОРМАЦІЯ</t>
  </si>
  <si>
    <t>(найменування головного розпорядника коштів державного бюджету)</t>
  </si>
  <si>
    <t>Затрат</t>
  </si>
  <si>
    <t>Продукту</t>
  </si>
  <si>
    <t>показник</t>
  </si>
  <si>
    <t>Ефективності</t>
  </si>
  <si>
    <t>Якості</t>
  </si>
  <si>
    <t>Начальник відділу бухгалтерського обліку та звітності- головний бухгалтер</t>
  </si>
  <si>
    <t>__________________</t>
  </si>
  <si>
    <t>(підпис)</t>
  </si>
  <si>
    <t>Л.В. Лісовенко</t>
  </si>
  <si>
    <t xml:space="preserve">Директор департаменту </t>
  </si>
  <si>
    <t>Г.І. Яременко</t>
  </si>
  <si>
    <t>про виконання видатків на реалізацію державних цільових програм, які виконуються в межах бюджетної програми</t>
  </si>
  <si>
    <t>Найменування згідно з програмною класифікації видатків та кредитування бюджету</t>
  </si>
  <si>
    <t>Код програмної класифікації видатків та кредитування бюджету/код економічної класифікації видатків бюджету або код кредитування бюджету</t>
  </si>
  <si>
    <t>Код функціональної класифікації видатків та кредитування бюджету</t>
  </si>
  <si>
    <t>Загальний фонд</t>
  </si>
  <si>
    <t>Спеціальний фонд</t>
  </si>
  <si>
    <t>Разом</t>
  </si>
  <si>
    <t>План на 2017 рік з урахуванням внесених змін</t>
  </si>
  <si>
    <t>Касове виконання за 2017 рік</t>
  </si>
  <si>
    <t>(тис.грн.)</t>
  </si>
  <si>
    <t>Видатки всього за головним розпорядником коштів державного бюджету, в т.ч.</t>
  </si>
  <si>
    <t>Код бюджетної програми</t>
  </si>
  <si>
    <t>(назва бюджетної програми)</t>
  </si>
  <si>
    <t xml:space="preserve"> ________________________________     </t>
  </si>
  <si>
    <t>(код програмної класифікації видатків та кредитування бюджету)</t>
  </si>
  <si>
    <t>в т.ч. за бюджетними прграмами</t>
  </si>
  <si>
    <t>______________________________________________________</t>
  </si>
  <si>
    <t>Департамент інфраструктури міста Сумської міської ради</t>
  </si>
  <si>
    <t>за 2017 рік</t>
  </si>
  <si>
    <t>Керівництво і управління у відповідній сфері у містах республіканського Автономної Республіки Крим та обласного значення</t>
  </si>
  <si>
    <t>Кількість штатних одиниць</t>
  </si>
  <si>
    <t>од.</t>
  </si>
  <si>
    <t>Кількість отриманих листів, звернень, заяв, скарг, доручень, запитів</t>
  </si>
  <si>
    <t>Кількість прийнятих нормативно-правових актів</t>
  </si>
  <si>
    <t>Кількість виконаних листів, звернень, заяв, скарг, доручень, запитів на одного працівника*</t>
  </si>
  <si>
    <t>Кількість прийнятих нормативно-правових актів на одного працівника*</t>
  </si>
  <si>
    <t>Витрати на утримання однієї штатної одиниці**</t>
  </si>
  <si>
    <t>тис.грн.</t>
  </si>
  <si>
    <t>4110180</t>
  </si>
  <si>
    <t>4113240</t>
  </si>
  <si>
    <t>4116010</t>
  </si>
  <si>
    <t>4116050</t>
  </si>
  <si>
    <t>4116060</t>
  </si>
  <si>
    <t>4116100</t>
  </si>
  <si>
    <t>4116130</t>
  </si>
  <si>
    <t>4116150</t>
  </si>
  <si>
    <t>4116020</t>
  </si>
  <si>
    <t>4116310</t>
  </si>
  <si>
    <t>4116420</t>
  </si>
  <si>
    <t>4116430</t>
  </si>
  <si>
    <t>4117310</t>
  </si>
  <si>
    <t>4117410</t>
  </si>
  <si>
    <t>4117470</t>
  </si>
  <si>
    <t>4117630</t>
  </si>
  <si>
    <t>4117810</t>
  </si>
  <si>
    <t>4118600</t>
  </si>
  <si>
    <t>4118800</t>
  </si>
  <si>
    <t>4119110</t>
  </si>
  <si>
    <t>4119150</t>
  </si>
  <si>
    <t>4119180</t>
  </si>
  <si>
    <t>Організація та проведення громадських робіт</t>
  </si>
  <si>
    <t>Забезпечення надійного та безперебійноного функціонувння житлово-експлуатаційного господартва</t>
  </si>
  <si>
    <t>Фінансова підтримка об'єктів комунального господарства</t>
  </si>
  <si>
    <t>Благоустрій міст, сіл, селищ</t>
  </si>
  <si>
    <t>Впровадження засобів обліку витрат та регулювання споживання води та теплової енергії</t>
  </si>
  <si>
    <t>Забезпечення функціонування комбінатів, комунальних підприємств, районних виробничих об'єднань та інших підприємств, установ та організацій житлово-комунального господарства</t>
  </si>
  <si>
    <t>Погашення різниці між фактичною вартістю теплової енергії, послуг з централізованого опалення, постачання гарячої води, централізованого водопостачання та водовідведення, постачання холодної води та водовідведення (з використанням внутрішньобудинкових систем), що вироблялися, транспортувалися та постачалися населенню та/або іншим підприємствам теплопостачання, централізованого питного водопостачання та водовідведення, які надають населенню такі послуги, та тарифами що затверджувалися та/або погоджувалися органами державної влади чи місцевого самоврядування</t>
  </si>
  <si>
    <t>Капітальний ремонт об'єктів житлового господарства</t>
  </si>
  <si>
    <t>Реалізація заходів щодо інвестиційного розвитку території</t>
  </si>
  <si>
    <t>Збереження, розвиток пам'яток історії та культури</t>
  </si>
  <si>
    <t>Розробка схем та проектних рішень масового застосування</t>
  </si>
  <si>
    <t>Проведення заходів із землеустрою</t>
  </si>
  <si>
    <t>Заходи з енергозбереження</t>
  </si>
  <si>
    <t>Внески до статутного капіталу суб'єктів господарювання</t>
  </si>
  <si>
    <t>Збереження природно-заповідного фонду</t>
  </si>
  <si>
    <t>Видатки на запобігання та ліквідацію надзвичайних ситуацій та наслідків стихійного лиха</t>
  </si>
  <si>
    <t>Інші видатки</t>
  </si>
  <si>
    <t>Інші субвенції</t>
  </si>
  <si>
    <t>Охорона та раціональне використання природних ресурсів</t>
  </si>
  <si>
    <t>Цільові фонди, утворені Верховною Радою Автономної Республіки Крим, органами місцевого самоврядування і місцевими органами виконавчої влади</t>
  </si>
  <si>
    <t>обсяг видатків</t>
  </si>
  <si>
    <t>Кількість заходів, що будуть виконуватись з проведенням оплачуваних громадських робіт</t>
  </si>
  <si>
    <t>Кількість осіб, що фінансуються з проведенням оплачуваних громадських робіт</t>
  </si>
  <si>
    <t>середні витрати на проведення одного заходу в рік</t>
  </si>
  <si>
    <t>тис. грн.</t>
  </si>
  <si>
    <t>середня вартість на 1 особу</t>
  </si>
  <si>
    <t>Кількість технічних паспортів на багатоквартирні житлові будинки</t>
  </si>
  <si>
    <t>Кількість технічних паспортів на ліфти</t>
  </si>
  <si>
    <t>Площа будинків, на які планується розробити технічні паспорти</t>
  </si>
  <si>
    <t>тис.м2</t>
  </si>
  <si>
    <t>Середня вартість розробки 1 технічного паспорту  на багатоквартирні житлові будинки</t>
  </si>
  <si>
    <t>Середня вартість розробки 1 технічного паспорт на ліфти</t>
  </si>
  <si>
    <t>Середня вартість за 1 м2</t>
  </si>
  <si>
    <t>грн.</t>
  </si>
  <si>
    <t xml:space="preserve">Завдання 1. Забезпечення функціонування водопровідно-каналізаційного господарства </t>
  </si>
  <si>
    <t>Обсяг видатків</t>
  </si>
  <si>
    <t xml:space="preserve">Кількість підприємств водопровідно-каналізаційного господарства, яким планується надання фінансової підтримки </t>
  </si>
  <si>
    <t>Середня сума підтримки одного підприємства</t>
  </si>
  <si>
    <t xml:space="preserve">Завдання 2. Виконання геофізичного обстеження відпрацьованих свердловин </t>
  </si>
  <si>
    <t>Кількість науково-технічної продукції</t>
  </si>
  <si>
    <t>Середня вартість науково-технічної продукції</t>
  </si>
  <si>
    <t>Завдання 1. Проведення ремонту об’єктів транспортної інфраструктури (прибудинкові дороги,  проїзди та тротуари)</t>
  </si>
  <si>
    <t>1.</t>
  </si>
  <si>
    <t>затрат</t>
  </si>
  <si>
    <t>Загальна площа тротуарів, що потребує капітального ремонту</t>
  </si>
  <si>
    <t>тис. кв .м</t>
  </si>
  <si>
    <t>2.</t>
  </si>
  <si>
    <t>продукту</t>
  </si>
  <si>
    <t>Площа тротуарів, на якій планується провести капітальний ремонт</t>
  </si>
  <si>
    <t>Площа тротуарів, на якій планується провести поточний ремонт</t>
  </si>
  <si>
    <t>Кількість об’єктів транспортної інфраструктури (мостів), які планується обстежити</t>
  </si>
  <si>
    <t>Кількість об’єктів транспортної інфраструктури (мостів), які планується відремонтувати</t>
  </si>
  <si>
    <t>3.</t>
  </si>
  <si>
    <t>ефективності</t>
  </si>
  <si>
    <t>Середня вартість капітального ремонту 1 кв.м тротуарів</t>
  </si>
  <si>
    <t>Середня вартість поточного ремонту 1 кв.м тротуарів</t>
  </si>
  <si>
    <t>Середні витрати на обстеження одного об’єкту транспортної інфраструктури (мосту)</t>
  </si>
  <si>
    <t>Середні витрати на ремонт одного об’єкту транспортної інфраструктури (мосту)</t>
  </si>
  <si>
    <t>Завдання 2. Забезпечення функціонування мереж зовнішнього освітлення</t>
  </si>
  <si>
    <t>Протяжність мережі зовнішнього освітлення, яка потребує поточного ремонту</t>
  </si>
  <si>
    <t>км</t>
  </si>
  <si>
    <t>Протяжність мережі зовнішнього освітлення, яка потребує капітального ремонту</t>
  </si>
  <si>
    <t>Обсяг електроенергії необхідної для безперебійної роботи вуличного освітлення</t>
  </si>
  <si>
    <t>тис.кВт/год</t>
  </si>
  <si>
    <t>Обсяг електроенергії необхідної для безперебійної роботи насосної станції по вул.Тихорецька</t>
  </si>
  <si>
    <t>кВт/год</t>
  </si>
  <si>
    <t>Протяжність мережі зовнішнього освітлення, на якій планується провести поточний ремонт</t>
  </si>
  <si>
    <t>Протяжність мережі зовнішнього освітлення, на якій планується провести капітальний ремонт</t>
  </si>
  <si>
    <t>Обсяг електроенергії передбаченої на рік для безперебійної роботи вуличного освітлення</t>
  </si>
  <si>
    <t>Обсяг електроенергії передбаченої на рік для безперебійної роботи насосної станції по вул.Тихорецька</t>
  </si>
  <si>
    <t>Середні витрати на проведення поточного ремонту 1 км мережі зовнішнього освітлення</t>
  </si>
  <si>
    <t>Середні витрати на проведення капітального ремонту 1 км мережі зовнішнього освітлення</t>
  </si>
  <si>
    <t>Середня вартість 1 вКт/год електроенергії необхідної для безперебійної роботи вуличного освітлення</t>
  </si>
  <si>
    <t>Середня вартість 1 вКт/год  електроенергії необхідної для безперебійної роботи насосної станції по вул.Тихорецька</t>
  </si>
  <si>
    <t>Завдання 3. Збереження та утримання на належному рівні зеленої зони населеного пункту та поліпшення його екологічних умов</t>
  </si>
  <si>
    <t>тис. грн..</t>
  </si>
  <si>
    <t>Площа території об’єктів зеленого господарства, яка підлягає санітарному прибиранню (догляду)</t>
  </si>
  <si>
    <t>га</t>
  </si>
  <si>
    <t>Кількість дерев та чагарників, які потребують видалення</t>
  </si>
  <si>
    <t>Кількість дерев, які потребують догляду</t>
  </si>
  <si>
    <t>Кількість квіткової розсади, яку необхідно висадити</t>
  </si>
  <si>
    <t>тис. од.</t>
  </si>
  <si>
    <t>Площа газонів, яку необхідно утримувати (викошування тощо)</t>
  </si>
  <si>
    <t>територія об’єктів зеленого господарства, на якій планується санітарне прибирання (догляд)</t>
  </si>
  <si>
    <t>Кількість дерев, які планується видалити</t>
  </si>
  <si>
    <t>Кількість дерев та кущів, які планується доглянути (провести обрізку тощо)</t>
  </si>
  <si>
    <t>Кількість квіткової розсади, яку планується висадити</t>
  </si>
  <si>
    <t>Площа газонів, яку планується утримувати (викошування тощо)</t>
  </si>
  <si>
    <t>Кількість багаторічних квітів, які планується висадити на створених квітково-декоративних композиціях</t>
  </si>
  <si>
    <t>Кількість посаджених/замінених дерев (кущів), які планується посадити</t>
  </si>
  <si>
    <t>Площа створених/відновлених газонів, які планується створити та відновити</t>
  </si>
  <si>
    <t>м2</t>
  </si>
  <si>
    <t>Середні витрати на санітарне прибирання (догляд) 1 га території об’єктів зеленого господарства</t>
  </si>
  <si>
    <t>Середні витрати на видалення одного дерева</t>
  </si>
  <si>
    <t>Середні витрати на догляд за  одним деревом (обрізка тощо)</t>
  </si>
  <si>
    <t>Середні витрати на висадження 1 тис.од. квіткової розсади</t>
  </si>
  <si>
    <t>Середні витрати на утримання 1 га газонів</t>
  </si>
  <si>
    <t>Середня вартість квітів квітково-декоративних композицій, які планується створити</t>
  </si>
  <si>
    <t>Середня вартість дерев, які планується створити та відновити</t>
  </si>
  <si>
    <t>грн./од.</t>
  </si>
  <si>
    <t>Середня вартість газонів, які планується створити та відновити</t>
  </si>
  <si>
    <t>грн./м2</t>
  </si>
  <si>
    <t>Завдання 4.  Забезпечення благоустрою кладовищ</t>
  </si>
  <si>
    <t>Загальна площа кладовищ, що потребує благоустрою</t>
  </si>
  <si>
    <t>Площа кладовищ, благоустрій яких планується здійснювати</t>
  </si>
  <si>
    <t>Середньорічні витрати на благоустрій 1 га кладовища</t>
  </si>
  <si>
    <t>Завдання 5.  Забезпечення діяльності спецслужби</t>
  </si>
  <si>
    <t>Кількість похованих безрідних громадян</t>
  </si>
  <si>
    <t>чол.</t>
  </si>
  <si>
    <t>Кількість виїздів спецслужби за викликами</t>
  </si>
  <si>
    <t>Середні витрати на один виїзд</t>
  </si>
  <si>
    <t>Середня вартість поховання 1 безрідного</t>
  </si>
  <si>
    <t>Завдання 6. Забезпечення функціонування громадських вбиралень</t>
  </si>
  <si>
    <t>Кількість громадських вбиралень</t>
  </si>
  <si>
    <t>Кількість громадських вбиралень, які планується утримувати</t>
  </si>
  <si>
    <t>Середня вартість утримання однієї громадської вбиральні</t>
  </si>
  <si>
    <t>Завдання 7. Забезпечення санітарної очистки території</t>
  </si>
  <si>
    <t>Кількість заходів із санітарної очистки території</t>
  </si>
  <si>
    <t>Середня вартість одного заходу</t>
  </si>
  <si>
    <t>Завдання 8. Поточний ремонт та утримання в належному стані об’єктів благоустрою</t>
  </si>
  <si>
    <t>Кількість заходів з поточного ремонту об’єктів благоустрою</t>
  </si>
  <si>
    <t>Кількість заходів з утримання об’єктів благоустрою</t>
  </si>
  <si>
    <t>Кількість нових лавок, які планується придбати та встановити по м. Суми</t>
  </si>
  <si>
    <t>Кількість заходів з проведення поточного ремонту існуючих лавок по місту Суми</t>
  </si>
  <si>
    <t>Середня вартість одного заходу з поточного ремонту об’єктів благоустрою</t>
  </si>
  <si>
    <t>Середня вартість одного заходу з утримання об’єктів благоустрою</t>
  </si>
  <si>
    <t>Середня вартість однієї нової лавки, яку планується придбати і встановити по м.Суми</t>
  </si>
  <si>
    <t>Середня вартість одного заходу з проведення поточного ремонту існуючих лавок по місту Суми</t>
  </si>
  <si>
    <t>Завдання 9. Забезпечення сприятливих умов для співіснування людей та тварин</t>
  </si>
  <si>
    <t>Кількість безпритульних тварин, які планується регулювати</t>
  </si>
  <si>
    <t>Кількість пунктів приймання тварин (центрів гуманного поводження з тваринами), які планується облаштувати</t>
  </si>
  <si>
    <t>Середні витрати на проведення відлову та евтаназії однієї тварини</t>
  </si>
  <si>
    <t>Середні витрати на проведення облаштування пункту приймання тварин (центру гуманного поводження з тваринами)</t>
  </si>
  <si>
    <t>тис. грн</t>
  </si>
  <si>
    <t>Завдання 10. Капітальний ремонт та утримання в належному стані об’єктів благоустрою</t>
  </si>
  <si>
    <t>Кількість заходів з капітального ремонту об’єктів благоустрою</t>
  </si>
  <si>
    <t>Середня вартість одного заходу з капітального ремонту об’єктів благоустрою</t>
  </si>
  <si>
    <t>Завдання 11. Забезпечення водопостачання фонтанів</t>
  </si>
  <si>
    <t>Обсяг води необхідної для безперебійної роботи фонтанів</t>
  </si>
  <si>
    <r>
      <t>м</t>
    </r>
    <r>
      <rPr>
        <vertAlign val="superscript"/>
        <sz val="10"/>
        <color theme="1"/>
        <rFont val="Times New Roman"/>
        <family val="1"/>
        <charset val="204"/>
      </rPr>
      <t>3</t>
    </r>
  </si>
  <si>
    <t>Обсяг води передбаченої на рік для безперебійної роботи фонтанів</t>
  </si>
  <si>
    <r>
      <t>Середня вартість 1 м</t>
    </r>
    <r>
      <rPr>
        <vertAlign val="superscript"/>
        <sz val="10"/>
        <color theme="1"/>
        <rFont val="Times New Roman"/>
        <family val="1"/>
        <charset val="204"/>
      </rPr>
      <t>3</t>
    </r>
    <r>
      <rPr>
        <sz val="10"/>
        <color theme="1"/>
        <rFont val="Times New Roman"/>
        <family val="1"/>
        <charset val="204"/>
      </rPr>
      <t xml:space="preserve"> води необхідної для безперебійної роботи фонтанів</t>
    </r>
  </si>
  <si>
    <t>Завдання 12. Виконання виборчих програм та доручень виборців (нерозподілені видатки)</t>
  </si>
  <si>
    <t>кількість заходів, що будуть виконуватись з проведенням оплачуваних громадських робіт</t>
  </si>
  <si>
    <t>Середня вартість одного заходу на виконання виборчих програм та доручень виборців</t>
  </si>
  <si>
    <t>Завдання 13. Резерв (нерозподілені видатки)</t>
  </si>
  <si>
    <t>Очікувана кількість непередбачених бюджетом заходів</t>
  </si>
  <si>
    <t>Середня вартість очікуваного непередбаченого заходу</t>
  </si>
  <si>
    <t>кількість лічильників, які планується встановити</t>
  </si>
  <si>
    <t>середня вартість встановлення одного лічильника</t>
  </si>
  <si>
    <t xml:space="preserve"> Встановлення лічильників теплової енергії в житлових будинках</t>
  </si>
  <si>
    <t xml:space="preserve">Завдання 1.Надання фінансової допомоги КП «Сумитеплоенергоцентраль» СМР </t>
  </si>
  <si>
    <t>Кількість підприємств, яким надається фінансова допомога</t>
  </si>
  <si>
    <t xml:space="preserve">Завдання 2. Надання фінансової допомоги КП «Центр догляду за тваринами» СМР </t>
  </si>
  <si>
    <t xml:space="preserve">Завдання 3. Надання фінансової допомоги КП «Зеленбуд» СМР </t>
  </si>
  <si>
    <t>Підпрограма 1. Капітальний ремонт житлового фонду</t>
  </si>
  <si>
    <t>Завдання 1.1. Погашення кредиторської заборгованості минулих періодів, взятих на облік органами Державної казначейської служби (станом на 01.01.2018р.)</t>
  </si>
  <si>
    <t>обсяг кредиторської заборгованості станом на 01.01.2017р.</t>
  </si>
  <si>
    <t>планується для погашення зобов'язань минулих періодів, узятих на облік органами Державної казначейської служби станом на 01.01.2017 року</t>
  </si>
  <si>
    <t>якості</t>
  </si>
  <si>
    <t>відсоток погашеної кредиторської заборгованості</t>
  </si>
  <si>
    <t>%</t>
  </si>
  <si>
    <t xml:space="preserve">Завдання 1.2. Проведення капітального ремонту житлових будинків </t>
  </si>
  <si>
    <t>обсяг видатків на проведення капітального ремонту житлових будинків</t>
  </si>
  <si>
    <t xml:space="preserve">обсяг видатків на проведення капітального ремонту, модернізації, заміни ліфтів </t>
  </si>
  <si>
    <t>кількість об'єктів житловогофонду (будинків), що потребують ремонту</t>
  </si>
  <si>
    <t>кількість ліфтів, що потребують ремонту, модернізації та зміни</t>
  </si>
  <si>
    <t>середня вартість капітального ремонту одного об'єкта житлового фонду (будинку)</t>
  </si>
  <si>
    <t>середня вартість капітального ремонту, модернізації та заміни одного ліфта</t>
  </si>
  <si>
    <t>Завдання 1.3. Проведення експертного обстеження (технічного діагностування) ліфтового господарства</t>
  </si>
  <si>
    <t>кількість ліфтів, що потребують експертного обстеження (технічного діагностування)</t>
  </si>
  <si>
    <t>кількість ліфтів, на яких планується проведення експертного обстеження (технічного діагностування)</t>
  </si>
  <si>
    <t>середня вартість проведення експертного обстеження (технічного діагностування) одного ліфта</t>
  </si>
  <si>
    <t>Підпрограма 2. Капітальний ремонт житлового фонду об'єднань співвласників багатоквартирних будинків</t>
  </si>
  <si>
    <t>Завдання 2.1. Проведення капітального ремонту житлових будинків об'єднань співвласників багатоквартирних будинків</t>
  </si>
  <si>
    <t>кількість об'єктів житлового фонду (будинків), що планується відремонтувати</t>
  </si>
  <si>
    <t>Завдання 2.2. Співфінансування капітального ремонту житлових будинків об'єднань співвласників багатоквартирних будинків та ЖБК</t>
  </si>
  <si>
    <t>середня вартість співфінансування капітального ремонту одного об'єкта житлового фонду (будинку) ОСББ и ЖБК</t>
  </si>
  <si>
    <t xml:space="preserve">Завдання 2.3. Проведення капітального ремонту, модернізації, експертного обстеження (технічного діагностування) ліфтового господарства </t>
  </si>
  <si>
    <t>середня вартість капітального ремонту , модернізації та заміни одного ліфта</t>
  </si>
  <si>
    <t>Завдання 2.4. Співфінансування капітального ремонту ліфтів у житлових будинках об'єднань співвласників багатоквартирних будинків та ЖБК</t>
  </si>
  <si>
    <t>середня вартість співфінансування капітального ремонту одного ліфта ОСББ и ЖБК</t>
  </si>
  <si>
    <t>Завдання 1.Забезпечення реконструкції та реставрації об’єктів міста Суми</t>
  </si>
  <si>
    <t>Кількість об’єктів</t>
  </si>
  <si>
    <t>шт.</t>
  </si>
  <si>
    <t>Середня вартість реконструкції одного об’єкта</t>
  </si>
  <si>
    <t>Завдання 2.Забезпечення будівництва об’єктів міста Суми</t>
  </si>
  <si>
    <t>Середня вартість будівництва для одного об’єкта</t>
  </si>
  <si>
    <t>Завдання 3.Спорудження об’єкта монументальної скульптури «Олімпійця-ходока»</t>
  </si>
  <si>
    <t>Середня вартість придбання та встановлення  для одного об’єкта</t>
  </si>
  <si>
    <t>Середня вартість реставрації одного об’єкта</t>
  </si>
  <si>
    <t>Реставрація житлових будинків та об’єктів благоустрою</t>
  </si>
  <si>
    <t>Кількість схем</t>
  </si>
  <si>
    <t>Вартість розробки схеми</t>
  </si>
  <si>
    <t>Розробка схеми теплопостачання м.Суми</t>
  </si>
  <si>
    <t>Завдання 1. Проведення заходів із землеустрою міста Суми</t>
  </si>
  <si>
    <t>кількість проведених топогеодезичних зйомок території земельної ділянки сільськогосподарського призначення державної власності, розташованої за межами населених пунктів на території Великобобрицької сільської ради Краснопільського району Сумської області орієнтовною площею 10,0 га із цільовим призначенням розміщення полігону твердих побутових  відходів  міста Суми</t>
  </si>
  <si>
    <t>Кількість звітів по обстеженню грунтів на території земельної ділянки сільськогосподарського призначення державної власності, розташованої за межами населених пунктів на території Великобобрицької сільської ради Краснопільського району Сумської області орієнтовною площею 10,0 га із цільовим призначенням розміщення полігону твердих побутових  відходів  міста Суми</t>
  </si>
  <si>
    <t>Витрати на одиницю показника продукту</t>
  </si>
  <si>
    <t>Завдання 1.   Відшкодування з міського бюджету частини відсотків за кредитами, залученими населенням (фізичними особами) на впровадження енергозберігаючих заходів</t>
  </si>
  <si>
    <t>кількість позичальників, що отримали кредит на впровадження енергозберігаючих заходів</t>
  </si>
  <si>
    <t>кількість позичальників, що отримали відшкодування відсоткових ставок</t>
  </si>
  <si>
    <t>Завдання 2. Відшкодування з міського бюджету частини відсотків за кредитами, залученими  об’єднаннями співвласників багатоквартирних житлових будинків, житлово-будівельними кооперативами на впровадження енергозберігаючих заходів
енергозберігаючих заходів</t>
  </si>
  <si>
    <t>середні витрати на одного позичальника</t>
  </si>
  <si>
    <t>Забезпечення зміцнення матеріально-технічної бази підприємств комунальної форми власності</t>
  </si>
  <si>
    <t>Кількість підприємств комунальної власності, яким планується поповнення статутного капіталу</t>
  </si>
  <si>
    <t>Середня сума поповнення статутного капіталу одного підприємства</t>
  </si>
  <si>
    <t>Завдання 1. Проведення спеціальних заходів, спрямованих на запобігання знищенню чи пошкодженню природних комплексів територій та об’єктів природно-заповідного фонду на території міста Суми: санітарне утримання парку пам’ятки садово-паркового мистецтва місцевого значення «Басівський»</t>
  </si>
  <si>
    <t>Площа територій, що утримується</t>
  </si>
  <si>
    <t>Проведення спеціальних заходів, спрямованих на запобігання знищенню чи пошкодженню природних комплексів територій та об’єктів природно-заповідного фонду на території міста Суми: санітарне утримання парку пам’ятки садово-паркового мистецтва місцевого значення «Басівський»</t>
  </si>
  <si>
    <t>Кількість об’єктів, на яких планується проведення аварійно-відбудовних робіт</t>
  </si>
  <si>
    <t>Середня вартість аварійно-відбудовних робіт для одного об’єкта</t>
  </si>
  <si>
    <t>Проведення аварійно-відбудовних робіт в будинку № 24 по вул.Металургів у м.Суми</t>
  </si>
  <si>
    <t xml:space="preserve">Завдання 1. Інші видатки (на виконання «Комплексної цільової Програми реформування і розвитку житлово-комунального господарства міста Суми на 2015-2017 роки»)        
</t>
  </si>
  <si>
    <t>Завдання 1.1.  Забезпечення святкового оформлення міста</t>
  </si>
  <si>
    <t>Загальна кількість святкових заходів</t>
  </si>
  <si>
    <t>Середня вартість 1 святкового заходу</t>
  </si>
  <si>
    <t>Завдання 1.2. Забезпечення постачання природного газу монументу «Вічна Слава»</t>
  </si>
  <si>
    <t>Обсяг природного газу необхідного для безперебійної роботи «Вічна Слава»</t>
  </si>
  <si>
    <t>м3/рік</t>
  </si>
  <si>
    <t>Середня вартість 1 куб.м. спожитого природного газу</t>
  </si>
  <si>
    <t>Завдання 1.3. Орендна плата за землю по вул. М. Лукаша (майданчик для складування рослинних відходів, деревини та опалого листя)</t>
  </si>
  <si>
    <t>Площа земельної ділянки, по якій сплачується орендна плата</t>
  </si>
  <si>
    <t>Середні витрати на 1 га земельної ділянки в рік</t>
  </si>
  <si>
    <t>Завдання 1.4. Оплата податку за земельну ділянку за адресою: м. Суми, вул. Привокзальна, 4/13 (каналізаційно-насосна станція)</t>
  </si>
  <si>
    <t>Кількість місяців, за які сплачується податок на земельну ділянку за адресою: м.Суми, вул. Привокзальна, 4/13 (каналізаційно-насосна станція)</t>
  </si>
  <si>
    <t>од</t>
  </si>
  <si>
    <t>Завдання 1.5. Придбання  покажчиків вулиць, нумерації будинків та інформаційних дощок про втрачені об’єкти  архітектури у місті</t>
  </si>
  <si>
    <t>Кількість покажчиків вулиць, нумерацій будинків та інформаційних дощок, які планується встановити</t>
  </si>
  <si>
    <t>Середня вартість придбання та встановлення 1 покажчика вулиць</t>
  </si>
  <si>
    <t>Завдання 2. Організація діяльності голів квартальних комітетів кварталів приватного сектора Зарічного Ковпаківського районів міста Суми та фінансове забезпечення їх роботи на 2016 – 2018 роки</t>
  </si>
  <si>
    <t>Завдання 2.1. Забезпечення виконання завдань, покладених на голів квартальних комітетів у м. Суми та стимулювання їх діяльності</t>
  </si>
  <si>
    <t>Кількість квартальних комітетів</t>
  </si>
  <si>
    <t>Кількість здійснених прийомів мешканців головами квартального комітету</t>
  </si>
  <si>
    <t>Кількість перевірок у приватному секторі щодо дотримання Правил благоустрою</t>
  </si>
  <si>
    <t>Кількість виявлених порушень правил благоустрою при перевірці на кварталі</t>
  </si>
  <si>
    <t>Середні витрати на матеріальне забезпечення одного квартального</t>
  </si>
  <si>
    <t>Кількість здійснених прийомів мешканців одним головою  квартального комітету</t>
  </si>
  <si>
    <t>Кількість перевірок у приватному секторі щодо дотримання Правил благоустрою, проведених одним головою квартального комітету</t>
  </si>
  <si>
    <t>Кількість виявлених порушень правил благоустрою при перевірці на кварталі одним головою квартального комітету</t>
  </si>
  <si>
    <t>Кількість усунених порушень</t>
  </si>
  <si>
    <t>Завдання 3. Відшкодування майнової шкоди та судового збору</t>
  </si>
  <si>
    <t>Кількість позивачів, яким задоволено вимоги відповідно до рішення суду</t>
  </si>
  <si>
    <t>Середні витрати на одного позивача</t>
  </si>
  <si>
    <t>Завдання 4. Відшкодування витрат на правову допомогу</t>
  </si>
  <si>
    <t>обсяг поточних видатків</t>
  </si>
  <si>
    <t>обсяг капітальних видатків</t>
  </si>
  <si>
    <t>кількість бюджетів, яким планується надання субвенції на поточні видатки</t>
  </si>
  <si>
    <t>кількість бюджетів, яким планується надання субвенції на капітальні видатки</t>
  </si>
  <si>
    <t>середня сума надання субвенції  одному бюджету на поточні видатки</t>
  </si>
  <si>
    <t>середня сума надання субвенції одному бюджету на капітальні видатки</t>
  </si>
  <si>
    <t>Передача субвенції з міського бюджету Краснопільському районному бюджету для В.Бобрицького сільського бюджету на виконання угоди про соціально-економічне співробітництво</t>
  </si>
  <si>
    <t xml:space="preserve">Завдання 1. Проведення  благоустрою у прибережних смугах річок  Псел, Сумка, Стрілка, оз.Чеха, ін. водних об’єктів, очищення русел річок  </t>
  </si>
  <si>
    <t>Обсяг видалених будівельних відходів, водоростей, сміття, деревини з русла</t>
  </si>
  <si>
    <t>м3</t>
  </si>
  <si>
    <t>Завдання 2. Створення та відновлення газонів по місту</t>
  </si>
  <si>
    <t>Площа створених /відновлених газонів</t>
  </si>
  <si>
    <t>Витрати на одиницю показника продукту, м2</t>
  </si>
  <si>
    <t>Завдання 3. Розробка науково-дослідної продукції «Наукове обґрунтування покращення екологічного стану р. Сумки в межах міста Суми»</t>
  </si>
  <si>
    <t>Кількість розробленої науково-дослідної продукції</t>
  </si>
  <si>
    <t>Завдання 4.  Реконструкція каналізаційної насосної станції  за адресою: м. Суми, вул. Привокзальна, 4/13</t>
  </si>
  <si>
    <t>Кількість об’єктів, на яких планується провести реконструкцію</t>
  </si>
  <si>
    <t>Середні витрати на реконструкцію одного об’єкту</t>
  </si>
  <si>
    <t>Площа територій, яку планується утримувати</t>
  </si>
  <si>
    <t>Середні витрати на одиницю показника продукту</t>
  </si>
  <si>
    <t>Завдання 2. Проведення спеціальних заходів, спрямованих на запобігання знищенню чи пошкодженню природних комплексів територій та об’єктів природно-заповідного фонду на території міста Суми: догляд за насадженнями парку – пам’ятки садово-паркового мистецтва місцевого значення «Басівський»</t>
  </si>
  <si>
    <t>Кількість пам’яток природи, за якими здійснюється догляд</t>
  </si>
  <si>
    <t>Завдання 3.  Проведення спеціальних заходів, спрямованих на запобігання знищенню чи пошкодженню природних комплексів територій та об’єктів природно-заповідного фонду на території міста Суми: санітарне утримання, догляд за   пам’ятками  природи «Липові насадження», «Дуби» на вулицях Антонова, Герасима Кондратьєва, Петропавлівська</t>
  </si>
  <si>
    <t>Кількість пам’яток природи, за якими здійснювався догляд</t>
  </si>
  <si>
    <t>тис. грн./од</t>
  </si>
  <si>
    <t>тис. грн./га</t>
  </si>
  <si>
    <t>Завдання 4. Проведення спеціальних заходів, спрямованих на запобігання знищенню чи пошкодженню природних комплексів територій та об’єктів природно-заповідного фонду на території міста Суми: очищення водойм парку – пам’ятки садово-паркового мистецтва місцевого значення «Басівський» від намулів, сміття, повалених дерев та гілок, чагарників</t>
  </si>
  <si>
    <t>Обсяг видаленого сміття, деревини з русла</t>
  </si>
  <si>
    <t>Завдання 5. Проведення спеціальних заходів, спрямованих на запобігання знищенню чи пошкодженню природних комплексів територій та об’єктів природно-заповідного фонду на території міста Суми: встановлення інформаційних стендів, інформаційних щитів, інформаційно-охоронних та межових знаків на території пам’яток природи «Липові насадження», «Дуби» на вулицях Антонова, Герасима Кондратьєва, Петропавлівська</t>
  </si>
  <si>
    <t>Кількість знаків, що планується встановити</t>
  </si>
  <si>
    <t>Завдання 6. Улаштування декоративно-захисного огородження навколо пам’ятки природи «Дуб» на вулиці Олександра Аніщенка (Антонова)</t>
  </si>
  <si>
    <t>Кількість улаштованих огорож</t>
  </si>
  <si>
    <t>Завдання 1. Забезпечення збереження та утримання на належному рівні зеленої зони населеного пункту та поліпшення його екологічних умов</t>
  </si>
  <si>
    <t>Кількість зелених насаджень, що планується висадити</t>
  </si>
  <si>
    <t>Середні витрати на висадження одного дерева</t>
  </si>
  <si>
    <t>Завдання 2.Співфінансування капітального ремонту житлового фонду</t>
  </si>
  <si>
    <t>Кількість житлових будинків, в яких планується співфінансування капітального ремонту</t>
  </si>
  <si>
    <t>Середні витрати на співфінансування капітального ремонту одного будинку</t>
  </si>
  <si>
    <t>2110</t>
  </si>
  <si>
    <t>2120</t>
  </si>
  <si>
    <t>2210</t>
  </si>
  <si>
    <t>2240</t>
  </si>
  <si>
    <t>2250</t>
  </si>
  <si>
    <t>2270</t>
  </si>
  <si>
    <t>2800</t>
  </si>
  <si>
    <t>3110</t>
  </si>
  <si>
    <t>3120</t>
  </si>
  <si>
    <t>3130</t>
  </si>
  <si>
    <t>3140</t>
  </si>
  <si>
    <t>3210</t>
  </si>
  <si>
    <t>0111</t>
  </si>
  <si>
    <t>0180</t>
  </si>
  <si>
    <t>0133</t>
  </si>
  <si>
    <t>0610</t>
  </si>
  <si>
    <t>1056</t>
  </si>
  <si>
    <t>0320</t>
  </si>
  <si>
    <t>0829</t>
  </si>
  <si>
    <t>0620</t>
  </si>
  <si>
    <t>0490</t>
  </si>
  <si>
    <t>0443</t>
  </si>
  <si>
    <t>0470</t>
  </si>
  <si>
    <t>0520</t>
  </si>
  <si>
    <t>0421</t>
  </si>
  <si>
    <t>0511</t>
  </si>
  <si>
    <t>Завдання 1.Відшкодування різниці в тарифах підприємствам</t>
  </si>
  <si>
    <t>Кількість підприємств, яким планується надання дотацій</t>
  </si>
  <si>
    <t>0640</t>
  </si>
  <si>
    <t>Заробітна плата</t>
  </si>
  <si>
    <t>Нарахування на оплату праці</t>
  </si>
  <si>
    <t xml:space="preserve">Предмети, матеріали, обладнання та інвентар </t>
  </si>
  <si>
    <t>Оплата послуг (крім комунальних)</t>
  </si>
  <si>
    <t>Видатки на відрядження</t>
  </si>
  <si>
    <t>Оплата комунальних послуг та енергоносіїв</t>
  </si>
  <si>
    <t>2280</t>
  </si>
  <si>
    <t>Дослідження і розробки, окремі заходи  по реалізації державних (регіональних) програм</t>
  </si>
  <si>
    <t>2610</t>
  </si>
  <si>
    <t>Субсидії та поточні трансферти підприємствам (установам, організаціям)</t>
  </si>
  <si>
    <t>2620</t>
  </si>
  <si>
    <t>Поточні трансферти органам державного управління інших рівнів</t>
  </si>
  <si>
    <t>2730</t>
  </si>
  <si>
    <t>Інші виплати населенню</t>
  </si>
  <si>
    <t>Інші поточні видатки</t>
  </si>
  <si>
    <t>Придбання обладнання і предметів довгострокового користування</t>
  </si>
  <si>
    <t>Капітальне будівництво (придбання)</t>
  </si>
  <si>
    <t xml:space="preserve">Капітальний ремонт </t>
  </si>
  <si>
    <t xml:space="preserve">Реконструкція  та  реставрація </t>
  </si>
  <si>
    <t>Капітальні трансферти підприємствам (установам, організаціям)</t>
  </si>
  <si>
    <t>3220</t>
  </si>
  <si>
    <t>Капітальні трансферти органам державного управління інших рівнів</t>
  </si>
  <si>
    <t>4116021</t>
  </si>
  <si>
    <t>Капітальний ремонт житлового фонду</t>
  </si>
  <si>
    <t>Капітальний ремонт</t>
  </si>
  <si>
    <t>4116022</t>
  </si>
  <si>
    <t>Капітальний ремонт житлового фонду об'єднань співвласників багатоквартирних будинків</t>
  </si>
  <si>
    <t>4116052</t>
  </si>
  <si>
    <t>Забезпечення функціонування водопровідно-каналізаційного господарства</t>
  </si>
  <si>
    <t>Дослідження і розробки, окремі заходи по реалізації державних (регіональних) програм</t>
  </si>
  <si>
    <t>Предмети, матеріали, обладнання та інвентар</t>
  </si>
  <si>
    <t xml:space="preserve">Оплата комунальних послуг та енергоносіїв  </t>
  </si>
  <si>
    <t>4116421</t>
  </si>
  <si>
    <t>Збереження, розвиток, реконструкція та реставрація пам'яток історії та культури</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</si>
</sst>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_-;_-* &quot;-&quot;??_₴_-;_-@_-"/>
    <numFmt numFmtId="164" formatCode="0.000"/>
    <numFmt numFmtId="165" formatCode="0.0"/>
    <numFmt numFmtId="166" formatCode="0.0000"/>
    <numFmt numFmtId="167" formatCode="#,##0.0"/>
  </numFmts>
  <fonts count="24" x14ac:knownFonts="1">
    <font>
      <sz val="11"/>
      <color theme="1"/>
      <name val="Calibri"/>
      <family val="2"/>
      <charset val="204"/>
      <scheme val="minor"/>
    </font>
    <font>
      <sz val="13"/>
      <color rgb="FF292B2C"/>
      <name val="Consolas"/>
      <family val="3"/>
      <charset val="204"/>
    </font>
    <font>
      <b/>
      <sz val="14"/>
      <color theme="1"/>
      <name val="Calibri"/>
      <family val="2"/>
      <charset val="204"/>
      <scheme val="minor"/>
    </font>
    <font>
      <sz val="14"/>
      <color theme="1"/>
      <name val="Calibri"/>
      <family val="2"/>
      <charset val="204"/>
      <scheme val="minor"/>
    </font>
    <font>
      <sz val="10"/>
      <color rgb="FF292B2C"/>
      <name val="Consolas"/>
      <family val="3"/>
      <charset val="204"/>
    </font>
    <font>
      <sz val="11"/>
      <color rgb="FF292B2C"/>
      <name val="Consolas"/>
      <family val="3"/>
      <charset val="204"/>
    </font>
    <font>
      <sz val="9"/>
      <color theme="1"/>
      <name val="Calibri"/>
      <family val="2"/>
      <charset val="204"/>
      <scheme val="minor"/>
    </font>
    <font>
      <sz val="10"/>
      <color theme="1"/>
      <name val="Calibri"/>
      <family val="2"/>
      <charset val="204"/>
      <scheme val="minor"/>
    </font>
    <font>
      <u/>
      <sz val="14"/>
      <color theme="1"/>
      <name val="Times New Roman"/>
      <family val="1"/>
      <charset val="204"/>
    </font>
    <font>
      <sz val="12"/>
      <color theme="1"/>
      <name val="Times New Roman"/>
      <family val="1"/>
      <charset val="204"/>
    </font>
    <font>
      <sz val="11"/>
      <color theme="1"/>
      <name val="Times New Roman"/>
      <family val="1"/>
      <charset val="204"/>
    </font>
    <font>
      <sz val="12"/>
      <color theme="1"/>
      <name val="Calibri"/>
      <family val="2"/>
      <charset val="204"/>
      <scheme val="minor"/>
    </font>
    <font>
      <sz val="10"/>
      <color theme="1"/>
      <name val="Times New Roman"/>
      <family val="1"/>
      <charset val="204"/>
    </font>
    <font>
      <vertAlign val="superscript"/>
      <sz val="10"/>
      <color theme="1"/>
      <name val="Times New Roman"/>
      <family val="1"/>
      <charset val="204"/>
    </font>
    <font>
      <sz val="11"/>
      <color indexed="8"/>
      <name val="Calibri"/>
      <family val="2"/>
      <charset val="204"/>
    </font>
    <font>
      <b/>
      <sz val="11"/>
      <color theme="1"/>
      <name val="Calibri"/>
      <family val="2"/>
      <charset val="204"/>
      <scheme val="minor"/>
    </font>
    <font>
      <sz val="14"/>
      <color theme="1"/>
      <name val="Times New Roman"/>
      <family val="1"/>
      <charset val="204"/>
    </font>
    <font>
      <b/>
      <sz val="12"/>
      <color theme="1"/>
      <name val="Times New Roman"/>
      <family val="1"/>
      <charset val="204"/>
    </font>
    <font>
      <sz val="12"/>
      <color rgb="FF292B2C"/>
      <name val="Consolas"/>
      <family val="3"/>
      <charset val="204"/>
    </font>
    <font>
      <b/>
      <sz val="14"/>
      <color theme="1"/>
      <name val="Times New Roman"/>
      <family val="1"/>
      <charset val="204"/>
    </font>
    <font>
      <i/>
      <sz val="12"/>
      <color theme="1"/>
      <name val="Times New Roman"/>
      <family val="1"/>
      <charset val="204"/>
    </font>
    <font>
      <i/>
      <sz val="12"/>
      <color theme="1"/>
      <name val="Calibri"/>
      <family val="2"/>
      <charset val="204"/>
      <scheme val="minor"/>
    </font>
    <font>
      <i/>
      <sz val="14"/>
      <color theme="1"/>
      <name val="Times New Roman"/>
      <family val="1"/>
      <charset val="204"/>
    </font>
    <font>
      <i/>
      <sz val="11"/>
      <color theme="1"/>
      <name val="Calibri"/>
      <family val="2"/>
      <charset val="204"/>
      <scheme val="minor"/>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auto="1"/>
      </left>
      <right style="thin">
        <color auto="1"/>
      </right>
      <top/>
      <bottom style="thin">
        <color auto="1"/>
      </bottom>
      <diagonal/>
    </border>
    <border>
      <left style="thin">
        <color indexed="64"/>
      </left>
      <right style="thin">
        <color indexed="64"/>
      </right>
      <top style="thin">
        <color indexed="64"/>
      </top>
      <bottom/>
      <diagonal/>
    </border>
  </borders>
  <cellStyleXfs count="2">
    <xf numFmtId="0" fontId="0" fillId="0" borderId="0"/>
    <xf numFmtId="43" fontId="14" fillId="0" borderId="0" applyFont="0" applyFill="0" applyBorder="0" applyAlignment="0" applyProtection="0"/>
  </cellStyleXfs>
  <cellXfs count="206">
    <xf numFmtId="0" fontId="0" fillId="0" borderId="0" xfId="0"/>
    <xf numFmtId="0" fontId="1" fillId="0" borderId="0" xfId="0" applyFont="1" applyAlignment="1">
      <alignment vertical="center"/>
    </xf>
    <xf numFmtId="0" fontId="0" fillId="0" borderId="0" xfId="0"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0" fontId="0" fillId="0" borderId="1" xfId="0" applyBorder="1"/>
    <xf numFmtId="0" fontId="3" fillId="0" borderId="0" xfId="0" applyFont="1" applyAlignment="1"/>
    <xf numFmtId="0" fontId="7" fillId="0" borderId="0" xfId="0" applyFont="1"/>
    <xf numFmtId="0" fontId="0" fillId="0" borderId="1" xfId="0" applyBorder="1" applyAlignment="1">
      <alignment horizontal="center" vertical="center" wrapText="1"/>
    </xf>
    <xf numFmtId="0" fontId="9" fillId="0" borderId="1" xfId="0" applyFont="1" applyFill="1" applyBorder="1" applyAlignment="1">
      <alignment vertical="center" wrapText="1"/>
    </xf>
    <xf numFmtId="0" fontId="9" fillId="0" borderId="1" xfId="0" applyFont="1" applyFill="1" applyBorder="1" applyAlignment="1">
      <alignment horizontal="center" vertical="center"/>
    </xf>
    <xf numFmtId="0" fontId="9" fillId="0" borderId="1" xfId="0" applyFont="1" applyFill="1" applyBorder="1"/>
    <xf numFmtId="2" fontId="9" fillId="0" borderId="1" xfId="0" applyNumberFormat="1" applyFont="1" applyFill="1" applyBorder="1" applyAlignment="1">
      <alignment horizontal="center" vertical="center"/>
    </xf>
    <xf numFmtId="1" fontId="9" fillId="0" borderId="1" xfId="0" applyNumberFormat="1" applyFont="1" applyFill="1" applyBorder="1" applyAlignment="1">
      <alignment horizontal="center" vertical="center"/>
    </xf>
    <xf numFmtId="164" fontId="9" fillId="0" borderId="1" xfId="0" applyNumberFormat="1" applyFont="1" applyFill="1" applyBorder="1" applyAlignment="1">
      <alignment horizontal="center" vertical="center"/>
    </xf>
    <xf numFmtId="0" fontId="0" fillId="0" borderId="0" xfId="0" applyFont="1"/>
    <xf numFmtId="0" fontId="9" fillId="0" borderId="1" xfId="0" applyFont="1" applyFill="1" applyBorder="1" applyAlignment="1">
      <alignment horizontal="center"/>
    </xf>
    <xf numFmtId="0" fontId="9" fillId="0" borderId="1" xfId="0" applyNumberFormat="1" applyFont="1" applyFill="1" applyBorder="1" applyAlignment="1">
      <alignment wrapText="1"/>
    </xf>
    <xf numFmtId="0" fontId="9" fillId="0" borderId="1" xfId="0" applyNumberFormat="1" applyFont="1" applyFill="1" applyBorder="1" applyAlignment="1">
      <alignment vertical="center" wrapText="1"/>
    </xf>
    <xf numFmtId="0" fontId="9" fillId="0" borderId="1" xfId="0" applyFont="1" applyFill="1" applyBorder="1" applyAlignment="1">
      <alignment horizontal="center" vertical="center" wrapText="1"/>
    </xf>
    <xf numFmtId="0" fontId="9" fillId="0" borderId="1" xfId="0" applyFont="1" applyFill="1" applyBorder="1" applyAlignment="1">
      <alignment vertical="center"/>
    </xf>
    <xf numFmtId="2" fontId="11" fillId="0" borderId="1" xfId="0" applyNumberFormat="1" applyFont="1" applyFill="1" applyBorder="1" applyAlignment="1">
      <alignment horizontal="center" vertical="center"/>
    </xf>
    <xf numFmtId="165" fontId="9" fillId="0" borderId="1" xfId="0" applyNumberFormat="1" applyFont="1" applyFill="1" applyBorder="1" applyAlignment="1">
      <alignment horizontal="center" vertical="center"/>
    </xf>
    <xf numFmtId="0" fontId="9" fillId="0" borderId="1" xfId="0" applyNumberFormat="1" applyFont="1" applyFill="1" applyBorder="1" applyAlignment="1">
      <alignment horizontal="center" vertical="center"/>
    </xf>
    <xf numFmtId="2" fontId="9" fillId="0" borderId="1" xfId="0" applyNumberFormat="1" applyFont="1" applyFill="1" applyBorder="1" applyAlignment="1">
      <alignment horizontal="center" vertical="center" wrapText="1"/>
    </xf>
    <xf numFmtId="166" fontId="9" fillId="0" borderId="1" xfId="0" applyNumberFormat="1" applyFont="1" applyFill="1" applyBorder="1" applyAlignment="1">
      <alignment horizontal="center" vertical="center"/>
    </xf>
    <xf numFmtId="0" fontId="11" fillId="0" borderId="1" xfId="0" applyNumberFormat="1" applyFont="1" applyFill="1" applyBorder="1" applyAlignment="1">
      <alignment horizontal="center" vertical="center"/>
    </xf>
    <xf numFmtId="0" fontId="1" fillId="0" borderId="0" xfId="0" applyFont="1" applyBorder="1" applyAlignment="1">
      <alignment horizontal="center" vertical="center"/>
    </xf>
    <xf numFmtId="0" fontId="10" fillId="0" borderId="1" xfId="0" applyFont="1" applyFill="1" applyBorder="1" applyAlignment="1">
      <alignment wrapText="1"/>
    </xf>
    <xf numFmtId="0" fontId="0" fillId="0" borderId="0" xfId="0" applyFont="1" applyFill="1"/>
    <xf numFmtId="0" fontId="0" fillId="0" borderId="0" xfId="0" applyFont="1" applyAlignment="1">
      <alignment horizontal="center" vertical="center" wrapText="1"/>
    </xf>
    <xf numFmtId="0" fontId="0" fillId="0" borderId="1" xfId="0" applyFont="1" applyBorder="1" applyAlignment="1">
      <alignment horizontal="center" vertical="center" wrapText="1"/>
    </xf>
    <xf numFmtId="0" fontId="0" fillId="0" borderId="1" xfId="0" applyFont="1" applyBorder="1" applyAlignment="1">
      <alignment horizontal="center" vertical="center"/>
    </xf>
    <xf numFmtId="0" fontId="0" fillId="0" borderId="1" xfId="0" applyFont="1" applyFill="1" applyBorder="1" applyAlignment="1">
      <alignment horizontal="center"/>
    </xf>
    <xf numFmtId="0" fontId="9" fillId="0" borderId="1" xfId="0" applyFont="1" applyFill="1" applyBorder="1" applyAlignment="1">
      <alignment horizontal="left" vertical="center" wrapText="1"/>
    </xf>
    <xf numFmtId="0" fontId="0" fillId="0" borderId="0" xfId="0" applyNumberFormat="1" applyFont="1" applyFill="1"/>
    <xf numFmtId="164" fontId="9" fillId="0" borderId="0" xfId="0" applyNumberFormat="1" applyFont="1" applyFill="1" applyAlignment="1">
      <alignment horizontal="center" vertical="center"/>
    </xf>
    <xf numFmtId="164" fontId="9" fillId="0" borderId="1" xfId="0" applyNumberFormat="1" applyFont="1" applyFill="1" applyBorder="1" applyAlignment="1">
      <alignment horizontal="center" vertical="center" wrapText="1"/>
    </xf>
    <xf numFmtId="1" fontId="9" fillId="0" borderId="6" xfId="0" applyNumberFormat="1" applyFont="1" applyFill="1" applyBorder="1" applyAlignment="1">
      <alignment horizontal="center" vertical="center"/>
    </xf>
    <xf numFmtId="1" fontId="9" fillId="0" borderId="1" xfId="0" applyNumberFormat="1" applyFont="1" applyFill="1" applyBorder="1" applyAlignment="1">
      <alignment horizontal="center" vertical="center" wrapText="1"/>
    </xf>
    <xf numFmtId="2" fontId="9" fillId="0" borderId="0" xfId="0" applyNumberFormat="1" applyFont="1" applyFill="1" applyAlignment="1">
      <alignment horizontal="center" vertical="center"/>
    </xf>
    <xf numFmtId="0" fontId="9" fillId="0" borderId="6" xfId="0" applyNumberFormat="1" applyFont="1" applyFill="1" applyBorder="1" applyAlignment="1">
      <alignment horizontal="center" vertical="center"/>
    </xf>
    <xf numFmtId="0" fontId="9" fillId="0" borderId="1" xfId="0" applyNumberFormat="1" applyFont="1" applyFill="1" applyBorder="1" applyAlignment="1">
      <alignment horizontal="center" vertical="center" wrapText="1"/>
    </xf>
    <xf numFmtId="0" fontId="9" fillId="0" borderId="2" xfId="0" applyFont="1" applyFill="1" applyBorder="1" applyAlignment="1">
      <alignment horizontal="center" vertical="center"/>
    </xf>
    <xf numFmtId="0" fontId="9" fillId="0" borderId="5" xfId="0" applyFont="1" applyFill="1" applyBorder="1" applyAlignment="1">
      <alignment horizontal="center" vertical="center"/>
    </xf>
    <xf numFmtId="0" fontId="0" fillId="0" borderId="1" xfId="0" applyFont="1" applyBorder="1"/>
    <xf numFmtId="2" fontId="9" fillId="0" borderId="2" xfId="0" applyNumberFormat="1" applyFont="1" applyFill="1" applyBorder="1" applyAlignment="1">
      <alignment horizontal="center" vertical="center"/>
    </xf>
    <xf numFmtId="2" fontId="9" fillId="0" borderId="5" xfId="0" applyNumberFormat="1" applyFont="1" applyFill="1" applyBorder="1" applyAlignment="1">
      <alignment horizontal="center" vertical="center"/>
    </xf>
    <xf numFmtId="2" fontId="9" fillId="0" borderId="3" xfId="0" applyNumberFormat="1" applyFont="1" applyFill="1" applyBorder="1" applyAlignment="1">
      <alignment horizontal="center" vertical="center"/>
    </xf>
    <xf numFmtId="0" fontId="9" fillId="0" borderId="0" xfId="0" applyFont="1" applyFill="1" applyBorder="1" applyAlignment="1">
      <alignment horizontal="center" vertical="center"/>
    </xf>
    <xf numFmtId="0" fontId="9" fillId="0" borderId="6" xfId="0" applyFont="1" applyFill="1" applyBorder="1" applyAlignment="1">
      <alignment horizontal="center" vertical="center"/>
    </xf>
    <xf numFmtId="0" fontId="12" fillId="0" borderId="1" xfId="0" applyFont="1" applyFill="1" applyBorder="1"/>
    <xf numFmtId="0" fontId="12" fillId="0" borderId="1" xfId="0" applyNumberFormat="1" applyFont="1" applyFill="1" applyBorder="1" applyAlignment="1">
      <alignment wrapText="1"/>
    </xf>
    <xf numFmtId="0" fontId="12" fillId="0" borderId="1" xfId="0" applyFont="1" applyFill="1" applyBorder="1" applyAlignment="1">
      <alignment horizontal="center" vertical="center"/>
    </xf>
    <xf numFmtId="164" fontId="12" fillId="0" borderId="1" xfId="0" applyNumberFormat="1" applyFont="1" applyFill="1" applyBorder="1" applyAlignment="1">
      <alignment horizontal="center" vertical="center"/>
    </xf>
    <xf numFmtId="2" fontId="12" fillId="0" borderId="1" xfId="0" applyNumberFormat="1" applyFont="1" applyFill="1" applyBorder="1" applyAlignment="1">
      <alignment horizontal="center" vertical="center"/>
    </xf>
    <xf numFmtId="0" fontId="12" fillId="0" borderId="1" xfId="0" applyFont="1" applyFill="1" applyBorder="1" applyAlignment="1">
      <alignment horizontal="center"/>
    </xf>
    <xf numFmtId="0" fontId="12" fillId="0" borderId="1" xfId="0" applyFont="1" applyFill="1" applyBorder="1" applyAlignment="1">
      <alignment wrapText="1"/>
    </xf>
    <xf numFmtId="0" fontId="7" fillId="0" borderId="1" xfId="0" applyFont="1" applyFill="1" applyBorder="1" applyAlignment="1">
      <alignment horizontal="center"/>
    </xf>
    <xf numFmtId="0" fontId="12" fillId="0" borderId="2" xfId="0" applyFont="1" applyFill="1" applyBorder="1" applyAlignment="1">
      <alignment horizontal="center" vertical="center"/>
    </xf>
    <xf numFmtId="2" fontId="12" fillId="0" borderId="5" xfId="0" applyNumberFormat="1" applyFont="1" applyFill="1" applyBorder="1" applyAlignment="1">
      <alignment horizontal="center" vertical="center"/>
    </xf>
    <xf numFmtId="1" fontId="12" fillId="0" borderId="1" xfId="0" applyNumberFormat="1" applyFont="1" applyFill="1" applyBorder="1" applyAlignment="1">
      <alignment horizontal="center" vertical="center"/>
    </xf>
    <xf numFmtId="0" fontId="0" fillId="0" borderId="0" xfId="0" applyFont="1" applyFill="1" applyAlignment="1">
      <alignment vertical="center"/>
    </xf>
    <xf numFmtId="2" fontId="7" fillId="0" borderId="1" xfId="0" applyNumberFormat="1" applyFont="1" applyFill="1" applyBorder="1" applyAlignment="1">
      <alignment horizontal="center" vertical="center"/>
    </xf>
    <xf numFmtId="0" fontId="12" fillId="0" borderId="1" xfId="0" applyNumberFormat="1" applyFont="1" applyFill="1" applyBorder="1" applyAlignment="1">
      <alignment vertical="center" wrapText="1"/>
    </xf>
    <xf numFmtId="164" fontId="12" fillId="0" borderId="5" xfId="0" applyNumberFormat="1" applyFont="1" applyFill="1" applyBorder="1" applyAlignment="1">
      <alignment horizontal="center" vertical="center"/>
    </xf>
    <xf numFmtId="0" fontId="9" fillId="0" borderId="2" xfId="0" applyFont="1" applyFill="1" applyBorder="1" applyAlignment="1">
      <alignment horizontal="center"/>
    </xf>
    <xf numFmtId="0" fontId="9" fillId="0" borderId="5" xfId="0" applyNumberFormat="1" applyFont="1" applyFill="1" applyBorder="1" applyAlignment="1">
      <alignment wrapText="1"/>
    </xf>
    <xf numFmtId="164" fontId="9" fillId="0" borderId="5" xfId="0" applyNumberFormat="1" applyFont="1" applyFill="1" applyBorder="1" applyAlignment="1">
      <alignment horizontal="center" vertical="center"/>
    </xf>
    <xf numFmtId="164" fontId="9" fillId="0" borderId="3" xfId="0" applyNumberFormat="1" applyFont="1" applyFill="1" applyBorder="1" applyAlignment="1">
      <alignment horizontal="center" vertical="center"/>
    </xf>
    <xf numFmtId="0" fontId="9" fillId="0" borderId="1" xfId="0" applyFont="1" applyFill="1" applyBorder="1" applyAlignment="1">
      <alignment wrapText="1"/>
    </xf>
    <xf numFmtId="1" fontId="0" fillId="0" borderId="6" xfId="0" applyNumberFormat="1" applyFont="1" applyFill="1" applyBorder="1" applyAlignment="1">
      <alignment horizontal="center" vertical="center"/>
    </xf>
    <xf numFmtId="1" fontId="0" fillId="0" borderId="1" xfId="0" applyNumberFormat="1" applyFont="1" applyFill="1" applyBorder="1" applyAlignment="1">
      <alignment horizontal="center" vertical="center"/>
    </xf>
    <xf numFmtId="0" fontId="9" fillId="0" borderId="5" xfId="0" applyNumberFormat="1" applyFont="1" applyFill="1" applyBorder="1" applyAlignment="1">
      <alignment vertical="center" wrapText="1"/>
    </xf>
    <xf numFmtId="0" fontId="3" fillId="0" borderId="0" xfId="0" applyFont="1" applyAlignment="1">
      <alignment vertical="top"/>
    </xf>
    <xf numFmtId="0" fontId="10" fillId="0" borderId="1" xfId="0" applyFont="1" applyFill="1" applyBorder="1" applyAlignment="1">
      <alignment vertical="center" wrapText="1"/>
    </xf>
    <xf numFmtId="3" fontId="9" fillId="0" borderId="1" xfId="0" applyNumberFormat="1" applyFont="1" applyFill="1" applyBorder="1" applyAlignment="1">
      <alignment horizontal="center" vertical="center"/>
    </xf>
    <xf numFmtId="0" fontId="9" fillId="0" borderId="7" xfId="0" applyFont="1" applyFill="1" applyBorder="1" applyAlignment="1">
      <alignment horizontal="center"/>
    </xf>
    <xf numFmtId="0" fontId="9" fillId="0" borderId="7" xfId="0" applyFont="1" applyFill="1" applyBorder="1"/>
    <xf numFmtId="0" fontId="10" fillId="0" borderId="5" xfId="0" applyFont="1" applyFill="1" applyBorder="1" applyAlignment="1">
      <alignment wrapText="1"/>
    </xf>
    <xf numFmtId="166" fontId="9" fillId="0" borderId="5" xfId="0" applyNumberFormat="1" applyFont="1" applyFill="1" applyBorder="1" applyAlignment="1">
      <alignment horizontal="center" vertical="center"/>
    </xf>
    <xf numFmtId="2" fontId="11" fillId="0" borderId="5" xfId="0" applyNumberFormat="1" applyFont="1" applyFill="1" applyBorder="1" applyAlignment="1">
      <alignment horizontal="center" vertical="center"/>
    </xf>
    <xf numFmtId="0" fontId="9" fillId="0" borderId="7" xfId="0" applyFont="1" applyFill="1" applyBorder="1" applyAlignment="1">
      <alignment horizontal="center" vertical="center"/>
    </xf>
    <xf numFmtId="0" fontId="9" fillId="0" borderId="7" xfId="0" applyNumberFormat="1" applyFont="1" applyFill="1" applyBorder="1" applyAlignment="1">
      <alignment wrapText="1"/>
    </xf>
    <xf numFmtId="1" fontId="9" fillId="0" borderId="5" xfId="0" applyNumberFormat="1" applyFont="1" applyFill="1" applyBorder="1" applyAlignment="1">
      <alignment horizontal="center" vertical="center"/>
    </xf>
    <xf numFmtId="1" fontId="9" fillId="0" borderId="3" xfId="0" applyNumberFormat="1" applyFont="1" applyFill="1" applyBorder="1" applyAlignment="1">
      <alignment horizontal="center" vertical="center"/>
    </xf>
    <xf numFmtId="0" fontId="9" fillId="0" borderId="5" xfId="0" applyFont="1" applyFill="1" applyBorder="1" applyAlignment="1">
      <alignment vertical="center" wrapText="1"/>
    </xf>
    <xf numFmtId="0" fontId="10" fillId="0" borderId="5" xfId="0" applyFont="1" applyFill="1" applyBorder="1" applyAlignment="1">
      <alignment vertical="center" wrapText="1"/>
    </xf>
    <xf numFmtId="0" fontId="10" fillId="0" borderId="1" xfId="0" applyFont="1" applyFill="1" applyBorder="1" applyAlignment="1">
      <alignment horizontal="center" vertical="center" wrapText="1"/>
    </xf>
    <xf numFmtId="0" fontId="10" fillId="0" borderId="5" xfId="0" applyFont="1" applyFill="1" applyBorder="1" applyAlignment="1">
      <alignment horizontal="center" vertical="center" wrapText="1"/>
    </xf>
    <xf numFmtId="0" fontId="0" fillId="0" borderId="5" xfId="0" applyFont="1" applyFill="1" applyBorder="1" applyAlignment="1">
      <alignment horizontal="center"/>
    </xf>
    <xf numFmtId="167" fontId="0" fillId="0" borderId="1" xfId="0" applyNumberFormat="1" applyFill="1" applyBorder="1" applyAlignment="1">
      <alignment horizontal="right" vertical="center"/>
    </xf>
    <xf numFmtId="167" fontId="15" fillId="0" borderId="1" xfId="0" applyNumberFormat="1" applyFont="1" applyFill="1" applyBorder="1" applyAlignment="1">
      <alignment horizontal="right" vertical="center"/>
    </xf>
    <xf numFmtId="49" fontId="16" fillId="0" borderId="1" xfId="0" applyNumberFormat="1" applyFont="1" applyFill="1" applyBorder="1" applyAlignment="1">
      <alignment horizontal="center" vertical="center"/>
    </xf>
    <xf numFmtId="0" fontId="0" fillId="0" borderId="0" xfId="0" applyFill="1"/>
    <xf numFmtId="0" fontId="17" fillId="0" borderId="1" xfId="0" applyFont="1" applyFill="1" applyBorder="1" applyAlignment="1">
      <alignment horizontal="center" vertical="center"/>
    </xf>
    <xf numFmtId="0" fontId="17" fillId="0" borderId="1" xfId="0" applyFont="1" applyFill="1" applyBorder="1"/>
    <xf numFmtId="0" fontId="17" fillId="0" borderId="1" xfId="0" applyFont="1" applyFill="1" applyBorder="1" applyAlignment="1">
      <alignment horizontal="center"/>
    </xf>
    <xf numFmtId="0" fontId="1" fillId="0" borderId="0" xfId="0" applyFont="1" applyFill="1" applyAlignment="1">
      <alignment vertical="center"/>
    </xf>
    <xf numFmtId="0" fontId="3" fillId="0" borderId="0" xfId="0" applyFont="1" applyFill="1" applyAlignment="1">
      <alignment horizontal="center" vertical="center" wrapText="1"/>
    </xf>
    <xf numFmtId="0" fontId="7" fillId="0" borderId="0" xfId="0" applyFont="1" applyFill="1"/>
    <xf numFmtId="0" fontId="11" fillId="0" borderId="1" xfId="0" applyFont="1" applyFill="1" applyBorder="1" applyAlignment="1">
      <alignment horizontal="center" vertical="center" wrapText="1"/>
    </xf>
    <xf numFmtId="0" fontId="0" fillId="0" borderId="1" xfId="0" applyFill="1" applyBorder="1" applyAlignment="1">
      <alignment horizontal="center" vertical="center"/>
    </xf>
    <xf numFmtId="49" fontId="19" fillId="0" borderId="1" xfId="0" applyNumberFormat="1" applyFont="1" applyFill="1" applyBorder="1" applyAlignment="1">
      <alignment horizontal="left" vertical="center"/>
    </xf>
    <xf numFmtId="49" fontId="19" fillId="0" borderId="1" xfId="0" applyNumberFormat="1" applyFont="1" applyFill="1" applyBorder="1" applyAlignment="1">
      <alignment horizontal="center" vertical="center"/>
    </xf>
    <xf numFmtId="0" fontId="17" fillId="0" borderId="1" xfId="0" applyFont="1" applyFill="1" applyBorder="1" applyAlignment="1">
      <alignment horizontal="left" vertical="center" wrapText="1"/>
    </xf>
    <xf numFmtId="165" fontId="15" fillId="0" borderId="1" xfId="0" applyNumberFormat="1" applyFont="1" applyFill="1" applyBorder="1" applyAlignment="1">
      <alignment horizontal="right" vertical="center"/>
    </xf>
    <xf numFmtId="0" fontId="15" fillId="0" borderId="0" xfId="0" applyFont="1" applyFill="1"/>
    <xf numFmtId="49" fontId="20" fillId="0" borderId="1" xfId="0" applyNumberFormat="1" applyFont="1" applyFill="1" applyBorder="1" applyAlignment="1">
      <alignment horizontal="center" vertical="center"/>
    </xf>
    <xf numFmtId="0" fontId="0" fillId="0" borderId="1" xfId="0" applyFill="1" applyBorder="1"/>
    <xf numFmtId="0" fontId="20" fillId="0" borderId="1" xfId="0" applyFont="1" applyFill="1" applyBorder="1" applyAlignment="1">
      <alignment horizontal="left" vertical="center" wrapText="1"/>
    </xf>
    <xf numFmtId="165" fontId="0" fillId="0" borderId="1" xfId="0" applyNumberFormat="1" applyFill="1" applyBorder="1" applyAlignment="1">
      <alignment horizontal="right" vertical="center"/>
    </xf>
    <xf numFmtId="0" fontId="0" fillId="0" borderId="1" xfId="0" applyFill="1" applyBorder="1" applyAlignment="1">
      <alignment vertical="center" wrapText="1"/>
    </xf>
    <xf numFmtId="0" fontId="21" fillId="0" borderId="0" xfId="0" applyFont="1" applyFill="1"/>
    <xf numFmtId="49" fontId="22" fillId="0" borderId="1" xfId="0" applyNumberFormat="1" applyFont="1" applyFill="1" applyBorder="1" applyAlignment="1">
      <alignment horizontal="center" vertical="center"/>
    </xf>
    <xf numFmtId="0" fontId="23" fillId="0" borderId="0" xfId="0" applyFont="1" applyFill="1"/>
    <xf numFmtId="49" fontId="9" fillId="0" borderId="1" xfId="0" applyNumberFormat="1" applyFont="1" applyFill="1" applyBorder="1" applyAlignment="1">
      <alignment horizontal="right" vertical="center"/>
    </xf>
    <xf numFmtId="165" fontId="23" fillId="0" borderId="1" xfId="0" applyNumberFormat="1" applyFont="1" applyFill="1" applyBorder="1" applyAlignment="1">
      <alignment horizontal="right" vertical="center"/>
    </xf>
    <xf numFmtId="49" fontId="10" fillId="0" borderId="1" xfId="0" applyNumberFormat="1" applyFont="1" applyFill="1" applyBorder="1" applyAlignment="1">
      <alignment horizontal="right" vertical="center"/>
    </xf>
    <xf numFmtId="0" fontId="11" fillId="0" borderId="1" xfId="0" applyFont="1" applyFill="1" applyBorder="1" applyAlignment="1">
      <alignment vertical="center"/>
    </xf>
    <xf numFmtId="49" fontId="16" fillId="0" borderId="0" xfId="0" applyNumberFormat="1" applyFont="1" applyFill="1" applyBorder="1" applyAlignment="1">
      <alignment horizontal="center" vertical="center"/>
    </xf>
    <xf numFmtId="0" fontId="9" fillId="0" borderId="0" xfId="0" applyFont="1" applyFill="1" applyBorder="1" applyAlignment="1">
      <alignment horizontal="left" vertical="center" wrapText="1"/>
    </xf>
    <xf numFmtId="0" fontId="11" fillId="0" borderId="0" xfId="0" applyFont="1" applyFill="1" applyBorder="1" applyAlignment="1">
      <alignment vertical="center"/>
    </xf>
    <xf numFmtId="165" fontId="0" fillId="0" borderId="0" xfId="0" applyNumberFormat="1" applyFill="1" applyBorder="1" applyAlignment="1">
      <alignment horizontal="right" vertical="center"/>
    </xf>
    <xf numFmtId="0" fontId="3" fillId="0" borderId="0" xfId="0" applyFont="1" applyFill="1"/>
    <xf numFmtId="0" fontId="3" fillId="0" borderId="0" xfId="0" applyFont="1" applyFill="1" applyAlignment="1">
      <alignment horizontal="center"/>
    </xf>
    <xf numFmtId="0" fontId="0" fillId="0" borderId="0" xfId="0" applyFill="1" applyAlignment="1">
      <alignment horizontal="center"/>
    </xf>
    <xf numFmtId="0" fontId="6" fillId="0" borderId="1" xfId="0" applyFont="1" applyFill="1" applyBorder="1" applyAlignment="1">
      <alignment horizontal="center" vertical="center" wrapText="1"/>
    </xf>
    <xf numFmtId="0" fontId="15" fillId="0" borderId="1" xfId="0" applyFont="1" applyFill="1" applyBorder="1" applyAlignment="1">
      <alignment vertical="center" wrapText="1"/>
    </xf>
    <xf numFmtId="0" fontId="15" fillId="0" borderId="1" xfId="0" applyFont="1" applyFill="1" applyBorder="1"/>
    <xf numFmtId="167" fontId="0" fillId="0" borderId="1" xfId="0" applyNumberFormat="1" applyFill="1" applyBorder="1"/>
    <xf numFmtId="167" fontId="0" fillId="0" borderId="1" xfId="0" applyNumberFormat="1" applyFont="1" applyFill="1" applyBorder="1" applyAlignment="1">
      <alignment horizontal="right" vertical="center"/>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0" fillId="0" borderId="2" xfId="0" applyFill="1" applyBorder="1" applyAlignment="1">
      <alignment horizontal="center" vertical="center" wrapText="1"/>
    </xf>
    <xf numFmtId="0" fontId="0" fillId="0" borderId="3" xfId="0" applyFill="1" applyBorder="1" applyAlignment="1">
      <alignment horizontal="center" vertical="center" wrapText="1"/>
    </xf>
    <xf numFmtId="0" fontId="2" fillId="0" borderId="0" xfId="0" applyFont="1" applyFill="1" applyAlignment="1">
      <alignment horizontal="center"/>
    </xf>
    <xf numFmtId="0" fontId="3" fillId="0" borderId="0" xfId="0" applyFont="1" applyFill="1" applyAlignment="1">
      <alignment horizontal="center" vertical="center" wrapText="1"/>
    </xf>
    <xf numFmtId="0" fontId="3" fillId="0" borderId="4" xfId="0" applyFont="1" applyFill="1" applyBorder="1" applyAlignment="1">
      <alignment horizontal="center"/>
    </xf>
    <xf numFmtId="0" fontId="7" fillId="0" borderId="0" xfId="0" applyFont="1" applyFill="1" applyAlignment="1">
      <alignment horizontal="center" wrapText="1"/>
    </xf>
    <xf numFmtId="0" fontId="1" fillId="0" borderId="0" xfId="0" applyFont="1" applyFill="1" applyAlignment="1">
      <alignment horizontal="center" vertical="center"/>
    </xf>
    <xf numFmtId="0" fontId="4" fillId="0" borderId="0" xfId="0" applyFont="1" applyFill="1" applyAlignment="1">
      <alignment horizontal="left" vertical="center" wrapText="1"/>
    </xf>
    <xf numFmtId="0" fontId="4" fillId="0" borderId="0" xfId="0" applyFont="1" applyFill="1" applyAlignment="1">
      <alignment horizontal="center" vertical="center" wrapText="1"/>
    </xf>
    <xf numFmtId="0" fontId="0" fillId="0" borderId="0" xfId="0" applyFill="1" applyAlignment="1">
      <alignment horizontal="left" wrapText="1"/>
    </xf>
    <xf numFmtId="0" fontId="4" fillId="0" borderId="7"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3" fillId="0" borderId="0" xfId="0" applyFont="1" applyFill="1" applyAlignment="1">
      <alignment horizontal="left"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18" fillId="0" borderId="2" xfId="0" applyFont="1" applyFill="1" applyBorder="1" applyAlignment="1">
      <alignment horizontal="center" vertical="center" wrapText="1"/>
    </xf>
    <xf numFmtId="0" fontId="18" fillId="0" borderId="3"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3" fillId="0" borderId="0" xfId="0" applyFont="1" applyFill="1" applyBorder="1" applyAlignment="1">
      <alignment horizontal="center"/>
    </xf>
    <xf numFmtId="0" fontId="2" fillId="0" borderId="0" xfId="0" applyFont="1" applyAlignment="1">
      <alignment horizontal="center"/>
    </xf>
    <xf numFmtId="0" fontId="3" fillId="0" borderId="0" xfId="0" applyFont="1" applyAlignment="1">
      <alignment horizontal="center" vertical="center" wrapText="1"/>
    </xf>
    <xf numFmtId="49" fontId="8" fillId="0" borderId="0" xfId="0" applyNumberFormat="1" applyFont="1" applyAlignment="1">
      <alignment horizontal="center" wrapText="1"/>
    </xf>
    <xf numFmtId="0" fontId="7" fillId="0" borderId="0" xfId="0" applyFont="1" applyAlignment="1">
      <alignment horizontal="center" wrapText="1"/>
    </xf>
    <xf numFmtId="0" fontId="1" fillId="0" borderId="4" xfId="0" applyFont="1" applyBorder="1" applyAlignment="1">
      <alignment horizontal="center" vertical="center"/>
    </xf>
    <xf numFmtId="0" fontId="0" fillId="0" borderId="4" xfId="0" applyBorder="1" applyAlignment="1">
      <alignment horizontal="center" wrapText="1"/>
    </xf>
    <xf numFmtId="0" fontId="0" fillId="0" borderId="0" xfId="0" applyAlignment="1">
      <alignment horizontal="left" wrapText="1"/>
    </xf>
    <xf numFmtId="0" fontId="0" fillId="0" borderId="0" xfId="0" applyAlignment="1">
      <alignment horizontal="center"/>
    </xf>
    <xf numFmtId="0" fontId="3" fillId="0" borderId="0" xfId="0" applyFont="1" applyAlignment="1">
      <alignment horizontal="center" vertical="top"/>
    </xf>
    <xf numFmtId="0" fontId="4" fillId="0" borderId="0" xfId="0" applyFont="1" applyAlignment="1">
      <alignment horizontal="center" vertical="center" wrapText="1"/>
    </xf>
    <xf numFmtId="0" fontId="1" fillId="0" borderId="1" xfId="0" applyFont="1" applyBorder="1" applyAlignment="1">
      <alignment horizontal="center" vertical="center" wrapText="1"/>
    </xf>
    <xf numFmtId="0" fontId="0" fillId="0" borderId="1" xfId="0" applyBorder="1" applyAlignment="1">
      <alignment horizontal="center" vertical="center" wrapText="1"/>
    </xf>
    <xf numFmtId="0" fontId="0" fillId="0" borderId="2" xfId="0" applyBorder="1" applyAlignment="1">
      <alignment horizontal="center" vertical="center" wrapText="1"/>
    </xf>
    <xf numFmtId="0" fontId="0" fillId="0" borderId="5" xfId="0" applyBorder="1" applyAlignment="1">
      <alignment horizontal="center" vertical="center" wrapText="1"/>
    </xf>
    <xf numFmtId="0" fontId="0" fillId="0" borderId="3" xfId="0" applyBorder="1" applyAlignment="1">
      <alignment horizontal="center" vertical="center" wrapText="1"/>
    </xf>
    <xf numFmtId="0" fontId="0" fillId="0" borderId="4" xfId="0" applyFont="1" applyBorder="1" applyAlignment="1">
      <alignment horizontal="center" wrapText="1"/>
    </xf>
    <xf numFmtId="0" fontId="3" fillId="0" borderId="0" xfId="0" applyFont="1" applyAlignment="1">
      <alignment horizontal="center"/>
    </xf>
    <xf numFmtId="0" fontId="0" fillId="0" borderId="1" xfId="0" applyFont="1" applyBorder="1" applyAlignment="1">
      <alignment horizontal="center" vertical="center" wrapText="1"/>
    </xf>
    <xf numFmtId="0" fontId="9" fillId="0" borderId="2" xfId="0" applyFont="1" applyFill="1" applyBorder="1" applyAlignment="1">
      <alignment horizontal="center" vertical="center"/>
    </xf>
    <xf numFmtId="0" fontId="9" fillId="0" borderId="5" xfId="0" applyFont="1" applyFill="1" applyBorder="1" applyAlignment="1">
      <alignment horizontal="center" vertical="center"/>
    </xf>
    <xf numFmtId="0" fontId="9" fillId="0" borderId="3" xfId="0" applyFont="1" applyFill="1" applyBorder="1" applyAlignment="1">
      <alignment horizontal="center" vertical="center"/>
    </xf>
    <xf numFmtId="0" fontId="9" fillId="0" borderId="2" xfId="0" applyFont="1" applyFill="1" applyBorder="1" applyAlignment="1">
      <alignment horizontal="center" vertical="center" wrapText="1"/>
    </xf>
    <xf numFmtId="0" fontId="0" fillId="0" borderId="0" xfId="0" applyFont="1" applyAlignment="1">
      <alignment horizontal="center"/>
    </xf>
    <xf numFmtId="0" fontId="0" fillId="0" borderId="0" xfId="0" applyFont="1" applyAlignment="1">
      <alignment horizontal="left" wrapText="1"/>
    </xf>
    <xf numFmtId="0" fontId="9" fillId="0" borderId="5"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 fillId="0" borderId="7" xfId="0" applyFont="1" applyBorder="1" applyAlignment="1">
      <alignment horizontal="center" vertical="center" wrapText="1"/>
    </xf>
    <xf numFmtId="0" fontId="1" fillId="0" borderId="6" xfId="0" applyFont="1" applyBorder="1" applyAlignment="1">
      <alignment horizontal="center" vertical="center" wrapText="1"/>
    </xf>
    <xf numFmtId="0" fontId="0" fillId="0" borderId="7" xfId="0" applyFont="1" applyBorder="1" applyAlignment="1">
      <alignment horizontal="center" vertical="center" wrapText="1"/>
    </xf>
    <xf numFmtId="0" fontId="0" fillId="0" borderId="6" xfId="0" applyFont="1" applyBorder="1" applyAlignment="1">
      <alignment horizontal="center" vertical="center" wrapText="1"/>
    </xf>
    <xf numFmtId="0" fontId="0" fillId="0" borderId="7" xfId="0" applyBorder="1" applyAlignment="1">
      <alignment horizontal="center" vertical="center" wrapText="1"/>
    </xf>
    <xf numFmtId="0" fontId="0" fillId="0" borderId="6" xfId="0" applyBorder="1" applyAlignment="1">
      <alignment horizontal="center" vertical="center" wrapText="1"/>
    </xf>
    <xf numFmtId="0" fontId="0" fillId="0" borderId="2" xfId="0" applyFont="1" applyBorder="1" applyAlignment="1">
      <alignment horizontal="center" vertical="center" wrapText="1"/>
    </xf>
    <xf numFmtId="0" fontId="0" fillId="0" borderId="5" xfId="0" applyFont="1" applyBorder="1" applyAlignment="1">
      <alignment horizontal="center" vertical="center" wrapText="1"/>
    </xf>
    <xf numFmtId="0" fontId="0" fillId="0" borderId="3" xfId="0" applyFont="1" applyBorder="1" applyAlignment="1">
      <alignment horizontal="center" vertical="center" wrapText="1"/>
    </xf>
    <xf numFmtId="0" fontId="12" fillId="0" borderId="2" xfId="0" applyFont="1" applyFill="1" applyBorder="1" applyAlignment="1">
      <alignment horizontal="center" vertical="center"/>
    </xf>
    <xf numFmtId="0" fontId="12" fillId="0" borderId="5" xfId="0" applyFont="1" applyFill="1" applyBorder="1" applyAlignment="1">
      <alignment horizontal="center" vertical="center"/>
    </xf>
    <xf numFmtId="0" fontId="12" fillId="0" borderId="3" xfId="0" applyFont="1" applyFill="1" applyBorder="1" applyAlignment="1">
      <alignment horizontal="center" vertical="center"/>
    </xf>
    <xf numFmtId="0" fontId="12" fillId="0" borderId="2" xfId="0" applyFont="1" applyFill="1" applyBorder="1" applyAlignment="1">
      <alignment horizontal="center" vertical="center" wrapText="1"/>
    </xf>
    <xf numFmtId="0" fontId="12" fillId="0" borderId="5" xfId="0" applyFont="1" applyFill="1" applyBorder="1" applyAlignment="1">
      <alignment horizontal="center" vertical="center" wrapText="1"/>
    </xf>
    <xf numFmtId="0" fontId="12" fillId="0" borderId="3" xfId="0" applyFont="1" applyFill="1" applyBorder="1" applyAlignment="1">
      <alignment horizontal="center" vertical="center" wrapText="1"/>
    </xf>
    <xf numFmtId="0" fontId="0" fillId="0" borderId="4" xfId="0" applyFont="1" applyBorder="1" applyAlignment="1">
      <alignment horizontal="center" vertical="center" wrapText="1"/>
    </xf>
    <xf numFmtId="0" fontId="0" fillId="0" borderId="4" xfId="0" applyBorder="1" applyAlignment="1">
      <alignment horizontal="center" vertical="center" wrapText="1"/>
    </xf>
    <xf numFmtId="0" fontId="9" fillId="0" borderId="2" xfId="0" applyFont="1" applyFill="1" applyBorder="1" applyAlignment="1">
      <alignment horizontal="left" vertical="center" wrapText="1"/>
    </xf>
    <xf numFmtId="0" fontId="9" fillId="0" borderId="5" xfId="0" applyFont="1" applyFill="1" applyBorder="1" applyAlignment="1">
      <alignment horizontal="left" vertical="center" wrapText="1"/>
    </xf>
    <xf numFmtId="0" fontId="9" fillId="0" borderId="3" xfId="0" applyFont="1" applyFill="1" applyBorder="1" applyAlignment="1">
      <alignment horizontal="left" vertical="center" wrapText="1"/>
    </xf>
  </cellXfs>
  <cellStyles count="2">
    <cellStyle name="Обычный" xfId="0" builtinId="0"/>
    <cellStyle name="Финансовый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J49"/>
  <sheetViews>
    <sheetView zoomScaleNormal="100" workbookViewId="0">
      <selection activeCell="K27" sqref="K1:R1048576"/>
    </sheetView>
  </sheetViews>
  <sheetFormatPr defaultRowHeight="15" outlineLevelRow="1" x14ac:dyDescent="0.25"/>
  <cols>
    <col min="1" max="1" width="34.42578125" style="94" customWidth="1"/>
    <col min="2" max="2" width="13" style="94" customWidth="1"/>
    <col min="3" max="3" width="59.28515625" style="94" customWidth="1"/>
    <col min="4" max="4" width="11.42578125" style="94" customWidth="1"/>
    <col min="5" max="5" width="10.7109375" style="94" customWidth="1"/>
    <col min="6" max="6" width="10.5703125" style="94" customWidth="1"/>
    <col min="7" max="7" width="9.85546875" style="94" customWidth="1"/>
    <col min="8" max="8" width="10.28515625" style="94" customWidth="1"/>
    <col min="9" max="16384" width="9.140625" style="94"/>
  </cols>
  <sheetData>
    <row r="1" spans="1:10" ht="16.5" x14ac:dyDescent="0.25">
      <c r="A1" s="98"/>
      <c r="G1" s="94" t="s">
        <v>0</v>
      </c>
    </row>
    <row r="2" spans="1:10" ht="16.5" x14ac:dyDescent="0.25">
      <c r="A2" s="98"/>
      <c r="G2" s="94" t="s">
        <v>12</v>
      </c>
    </row>
    <row r="3" spans="1:10" ht="16.5" x14ac:dyDescent="0.25">
      <c r="A3" s="98"/>
      <c r="G3" s="94" t="s">
        <v>13</v>
      </c>
    </row>
    <row r="4" spans="1:10" ht="16.5" x14ac:dyDescent="0.25">
      <c r="A4" s="98"/>
      <c r="G4" s="94" t="s">
        <v>14</v>
      </c>
    </row>
    <row r="5" spans="1:10" ht="4.5" customHeight="1" x14ac:dyDescent="0.25">
      <c r="A5" s="98" t="s">
        <v>1</v>
      </c>
    </row>
    <row r="6" spans="1:10" ht="20.25" customHeight="1" x14ac:dyDescent="0.3">
      <c r="A6" s="136" t="s">
        <v>15</v>
      </c>
      <c r="B6" s="136"/>
      <c r="C6" s="136"/>
      <c r="D6" s="136"/>
      <c r="E6" s="136"/>
      <c r="F6" s="136"/>
      <c r="G6" s="136"/>
      <c r="H6" s="136"/>
    </row>
    <row r="7" spans="1:10" ht="23.25" customHeight="1" x14ac:dyDescent="0.25">
      <c r="A7" s="137" t="s">
        <v>28</v>
      </c>
      <c r="B7" s="137"/>
      <c r="C7" s="137"/>
      <c r="D7" s="137"/>
      <c r="E7" s="137"/>
      <c r="F7" s="137"/>
      <c r="G7" s="137"/>
      <c r="H7" s="137"/>
      <c r="I7" s="99"/>
      <c r="J7" s="99"/>
    </row>
    <row r="8" spans="1:10" ht="18.75" x14ac:dyDescent="0.3">
      <c r="A8" s="138" t="s">
        <v>45</v>
      </c>
      <c r="B8" s="138"/>
      <c r="C8" s="138"/>
      <c r="D8" s="138"/>
      <c r="E8" s="138"/>
      <c r="F8" s="138"/>
      <c r="G8" s="138"/>
      <c r="H8" s="138"/>
    </row>
    <row r="9" spans="1:10" ht="23.25" customHeight="1" x14ac:dyDescent="0.25">
      <c r="A9" s="139" t="s">
        <v>16</v>
      </c>
      <c r="B9" s="139"/>
      <c r="C9" s="139"/>
      <c r="D9" s="139"/>
      <c r="E9" s="139"/>
      <c r="F9" s="139"/>
      <c r="G9" s="139"/>
      <c r="H9" s="139"/>
    </row>
    <row r="10" spans="1:10" ht="3.75" customHeight="1" x14ac:dyDescent="0.25"/>
    <row r="11" spans="1:10" ht="12.75" customHeight="1" x14ac:dyDescent="0.25">
      <c r="A11" s="140" t="s">
        <v>46</v>
      </c>
      <c r="B11" s="140"/>
      <c r="C11" s="140"/>
      <c r="D11" s="140"/>
      <c r="E11" s="140"/>
      <c r="F11" s="140"/>
      <c r="G11" s="140"/>
      <c r="H11" s="140"/>
    </row>
    <row r="12" spans="1:10" hidden="1" outlineLevel="1" x14ac:dyDescent="0.25"/>
    <row r="13" spans="1:10" ht="16.5" hidden="1" outlineLevel="1" x14ac:dyDescent="0.25">
      <c r="A13" s="98" t="s">
        <v>41</v>
      </c>
      <c r="D13" s="94" t="s">
        <v>44</v>
      </c>
    </row>
    <row r="14" spans="1:10" s="100" customFormat="1" ht="29.25" hidden="1" customHeight="1" outlineLevel="1" x14ac:dyDescent="0.2">
      <c r="A14" s="141" t="s">
        <v>42</v>
      </c>
      <c r="B14" s="141"/>
      <c r="C14" s="141"/>
      <c r="D14" s="142" t="s">
        <v>40</v>
      </c>
      <c r="E14" s="142"/>
      <c r="F14" s="142"/>
      <c r="G14" s="142"/>
    </row>
    <row r="15" spans="1:10" ht="5.25" customHeight="1" collapsed="1" x14ac:dyDescent="0.25">
      <c r="A15" s="98"/>
    </row>
    <row r="16" spans="1:10" ht="13.5" customHeight="1" x14ac:dyDescent="0.25">
      <c r="H16" s="94" t="s">
        <v>37</v>
      </c>
    </row>
    <row r="17" spans="1:9" ht="17.25" customHeight="1" x14ac:dyDescent="0.25">
      <c r="A17" s="144" t="s">
        <v>30</v>
      </c>
      <c r="B17" s="144" t="s">
        <v>31</v>
      </c>
      <c r="C17" s="146" t="s">
        <v>29</v>
      </c>
      <c r="D17" s="132" t="s">
        <v>32</v>
      </c>
      <c r="E17" s="133"/>
      <c r="F17" s="132" t="s">
        <v>33</v>
      </c>
      <c r="G17" s="133"/>
      <c r="H17" s="134" t="s">
        <v>34</v>
      </c>
      <c r="I17" s="135"/>
    </row>
    <row r="18" spans="1:9" ht="59.25" customHeight="1" x14ac:dyDescent="0.25">
      <c r="A18" s="145"/>
      <c r="B18" s="145"/>
      <c r="C18" s="147"/>
      <c r="D18" s="127" t="s">
        <v>35</v>
      </c>
      <c r="E18" s="127" t="s">
        <v>36</v>
      </c>
      <c r="F18" s="127" t="s">
        <v>35</v>
      </c>
      <c r="G18" s="127" t="s">
        <v>36</v>
      </c>
      <c r="H18" s="127" t="s">
        <v>35</v>
      </c>
      <c r="I18" s="127" t="s">
        <v>36</v>
      </c>
    </row>
    <row r="19" spans="1:9" x14ac:dyDescent="0.25">
      <c r="A19" s="102">
        <v>1</v>
      </c>
      <c r="B19" s="102">
        <v>2</v>
      </c>
      <c r="C19" s="102">
        <v>3</v>
      </c>
      <c r="D19" s="102">
        <v>4</v>
      </c>
      <c r="E19" s="102">
        <v>5</v>
      </c>
      <c r="F19" s="102">
        <v>6</v>
      </c>
      <c r="G19" s="102">
        <v>7</v>
      </c>
      <c r="H19" s="102">
        <v>8</v>
      </c>
      <c r="I19" s="102">
        <v>9</v>
      </c>
    </row>
    <row r="20" spans="1:9" ht="48" customHeight="1" x14ac:dyDescent="0.25">
      <c r="A20" s="128" t="s">
        <v>38</v>
      </c>
      <c r="B20" s="129"/>
      <c r="C20" s="129"/>
      <c r="D20" s="92">
        <f>SUM(D23:D44)</f>
        <v>98222.969920000003</v>
      </c>
      <c r="E20" s="92">
        <f t="shared" ref="E20:I20" si="0">SUM(E23:E44)</f>
        <v>72278.426449999999</v>
      </c>
      <c r="F20" s="92">
        <f t="shared" si="0"/>
        <v>180166.85799999998</v>
      </c>
      <c r="G20" s="92">
        <f t="shared" si="0"/>
        <v>151031.05150999999</v>
      </c>
      <c r="H20" s="92">
        <f t="shared" si="0"/>
        <v>278389.82791999995</v>
      </c>
      <c r="I20" s="92">
        <f t="shared" si="0"/>
        <v>223309.47796000002</v>
      </c>
    </row>
    <row r="21" spans="1:9" ht="17.25" customHeight="1" x14ac:dyDescent="0.25">
      <c r="A21" s="112" t="s">
        <v>43</v>
      </c>
      <c r="B21" s="109"/>
      <c r="C21" s="109"/>
      <c r="D21" s="130"/>
      <c r="E21" s="130"/>
      <c r="F21" s="130"/>
      <c r="G21" s="130"/>
      <c r="H21" s="130"/>
      <c r="I21" s="130"/>
    </row>
    <row r="22" spans="1:9" x14ac:dyDescent="0.25">
      <c r="A22" s="129" t="s">
        <v>39</v>
      </c>
      <c r="B22" s="109"/>
      <c r="C22" s="109"/>
      <c r="D22" s="130"/>
      <c r="E22" s="130"/>
      <c r="F22" s="130"/>
      <c r="G22" s="130"/>
      <c r="H22" s="130"/>
      <c r="I22" s="130"/>
    </row>
    <row r="23" spans="1:9" ht="46.5" customHeight="1" x14ac:dyDescent="0.25">
      <c r="A23" s="93" t="s">
        <v>56</v>
      </c>
      <c r="B23" s="93" t="s">
        <v>373</v>
      </c>
      <c r="C23" s="34" t="s">
        <v>47</v>
      </c>
      <c r="D23" s="91">
        <v>5687.5</v>
      </c>
      <c r="E23" s="91">
        <v>5607.6</v>
      </c>
      <c r="F23" s="91">
        <v>225.7</v>
      </c>
      <c r="G23" s="91">
        <v>216.4</v>
      </c>
      <c r="H23" s="91">
        <f>D23+F23</f>
        <v>5913.2</v>
      </c>
      <c r="I23" s="91">
        <f>E23+G23</f>
        <v>5824</v>
      </c>
    </row>
    <row r="24" spans="1:9" ht="20.25" customHeight="1" x14ac:dyDescent="0.25">
      <c r="A24" s="93" t="s">
        <v>57</v>
      </c>
      <c r="B24" s="93" t="s">
        <v>377</v>
      </c>
      <c r="C24" s="34" t="s">
        <v>78</v>
      </c>
      <c r="D24" s="91">
        <f>' 2017 на подпись'!D51</f>
        <v>564.32399999999996</v>
      </c>
      <c r="E24" s="91">
        <f>' 2017 на подпись'!E51</f>
        <v>495.86273999999997</v>
      </c>
      <c r="F24" s="91">
        <f>' 2017 на подпись'!F51</f>
        <v>0</v>
      </c>
      <c r="G24" s="91">
        <f>' 2017 на подпись'!G51</f>
        <v>0</v>
      </c>
      <c r="H24" s="91">
        <f t="shared" ref="H24:H44" si="1">D24+F24</f>
        <v>564.32399999999996</v>
      </c>
      <c r="I24" s="91">
        <f t="shared" ref="I24:I44" si="2">E24+G24</f>
        <v>495.86273999999997</v>
      </c>
    </row>
    <row r="25" spans="1:9" ht="39" customHeight="1" x14ac:dyDescent="0.25">
      <c r="A25" s="93" t="s">
        <v>58</v>
      </c>
      <c r="B25" s="93" t="s">
        <v>376</v>
      </c>
      <c r="C25" s="34" t="s">
        <v>79</v>
      </c>
      <c r="D25" s="91">
        <v>1512</v>
      </c>
      <c r="E25" s="91">
        <v>1494.1</v>
      </c>
      <c r="F25" s="91">
        <v>0</v>
      </c>
      <c r="G25" s="91">
        <v>0</v>
      </c>
      <c r="H25" s="91">
        <f t="shared" si="1"/>
        <v>1512</v>
      </c>
      <c r="I25" s="91">
        <f t="shared" si="2"/>
        <v>1494.1</v>
      </c>
    </row>
    <row r="26" spans="1:9" ht="39" customHeight="1" x14ac:dyDescent="0.25">
      <c r="A26" s="93" t="s">
        <v>64</v>
      </c>
      <c r="B26" s="93" t="s">
        <v>376</v>
      </c>
      <c r="C26" s="34" t="s">
        <v>85</v>
      </c>
      <c r="D26" s="91">
        <v>540</v>
      </c>
      <c r="E26" s="91">
        <v>344.6</v>
      </c>
      <c r="F26" s="91">
        <v>72873.8</v>
      </c>
      <c r="G26" s="91">
        <v>63978.3</v>
      </c>
      <c r="H26" s="91">
        <f t="shared" ref="H26" si="3">D26+F26</f>
        <v>73413.8</v>
      </c>
      <c r="I26" s="91">
        <f t="shared" ref="I26" si="4">E26+G26</f>
        <v>64322.9</v>
      </c>
    </row>
    <row r="27" spans="1:9" ht="21.75" customHeight="1" x14ac:dyDescent="0.25">
      <c r="A27" s="93" t="s">
        <v>59</v>
      </c>
      <c r="B27" s="93" t="s">
        <v>380</v>
      </c>
      <c r="C27" s="34" t="s">
        <v>80</v>
      </c>
      <c r="D27" s="91">
        <f>' 2017 на подпись'!D65</f>
        <v>5155.2924899999998</v>
      </c>
      <c r="E27" s="91">
        <f>' 2017 на подпись'!E65</f>
        <v>5027.2906600000006</v>
      </c>
      <c r="F27" s="91">
        <f>' 2017 на подпись'!F65</f>
        <v>0</v>
      </c>
      <c r="G27" s="91">
        <f>' 2017 на подпись'!G65</f>
        <v>0</v>
      </c>
      <c r="H27" s="91">
        <f t="shared" si="1"/>
        <v>5155.2924899999998</v>
      </c>
      <c r="I27" s="91">
        <f t="shared" si="2"/>
        <v>5027.2906600000006</v>
      </c>
    </row>
    <row r="28" spans="1:9" ht="24.75" customHeight="1" x14ac:dyDescent="0.25">
      <c r="A28" s="93" t="s">
        <v>60</v>
      </c>
      <c r="B28" s="93" t="s">
        <v>380</v>
      </c>
      <c r="C28" s="34" t="s">
        <v>81</v>
      </c>
      <c r="D28" s="91">
        <f>' 2017 на подпись'!D69</f>
        <v>55408.921430000002</v>
      </c>
      <c r="E28" s="91">
        <f>' 2017 на подпись'!E69</f>
        <v>52986.955759999997</v>
      </c>
      <c r="F28" s="91">
        <f>' 2017 на подпись'!F69</f>
        <v>46542.158000000003</v>
      </c>
      <c r="G28" s="91">
        <f>' 2017 на подпись'!G69</f>
        <v>42431.551509999998</v>
      </c>
      <c r="H28" s="91">
        <f t="shared" si="1"/>
        <v>101951.07943000001</v>
      </c>
      <c r="I28" s="91">
        <f t="shared" si="2"/>
        <v>95418.507270000002</v>
      </c>
    </row>
    <row r="29" spans="1:9" ht="34.5" customHeight="1" x14ac:dyDescent="0.25">
      <c r="A29" s="93" t="s">
        <v>61</v>
      </c>
      <c r="B29" s="93" t="s">
        <v>380</v>
      </c>
      <c r="C29" s="34" t="s">
        <v>82</v>
      </c>
      <c r="D29" s="91">
        <v>0</v>
      </c>
      <c r="E29" s="91">
        <v>0</v>
      </c>
      <c r="F29" s="91">
        <v>550</v>
      </c>
      <c r="G29" s="91">
        <v>465.7</v>
      </c>
      <c r="H29" s="91">
        <f t="shared" si="1"/>
        <v>550</v>
      </c>
      <c r="I29" s="91">
        <f t="shared" si="2"/>
        <v>465.7</v>
      </c>
    </row>
    <row r="30" spans="1:9" ht="66" customHeight="1" x14ac:dyDescent="0.25">
      <c r="A30" s="93" t="s">
        <v>62</v>
      </c>
      <c r="B30" s="93" t="s">
        <v>380</v>
      </c>
      <c r="C30" s="34" t="s">
        <v>83</v>
      </c>
      <c r="D30" s="131">
        <f>' 2017 на подпись'!D78</f>
        <v>811.899</v>
      </c>
      <c r="E30" s="131">
        <f>' 2017 на подпись'!E78</f>
        <v>472.13529</v>
      </c>
      <c r="F30" s="131">
        <f>' 2017 на подпись'!F78</f>
        <v>0</v>
      </c>
      <c r="G30" s="131">
        <f>' 2017 на подпись'!G78</f>
        <v>0</v>
      </c>
      <c r="H30" s="91">
        <f t="shared" si="1"/>
        <v>811.899</v>
      </c>
      <c r="I30" s="91">
        <f t="shared" si="2"/>
        <v>472.13529</v>
      </c>
    </row>
    <row r="31" spans="1:9" ht="177.75" customHeight="1" x14ac:dyDescent="0.25">
      <c r="A31" s="93" t="s">
        <v>63</v>
      </c>
      <c r="B31" s="93" t="s">
        <v>389</v>
      </c>
      <c r="C31" s="34" t="s">
        <v>84</v>
      </c>
      <c r="D31" s="91">
        <v>22312.799999999999</v>
      </c>
      <c r="E31" s="91">
        <v>0</v>
      </c>
      <c r="F31" s="91">
        <v>6578</v>
      </c>
      <c r="G31" s="91">
        <v>0</v>
      </c>
      <c r="H31" s="91">
        <f t="shared" si="1"/>
        <v>28890.799999999999</v>
      </c>
      <c r="I31" s="91">
        <f t="shared" si="2"/>
        <v>0</v>
      </c>
    </row>
    <row r="32" spans="1:9" ht="24" customHeight="1" x14ac:dyDescent="0.25">
      <c r="A32" s="93" t="s">
        <v>65</v>
      </c>
      <c r="B32" s="93" t="s">
        <v>381</v>
      </c>
      <c r="C32" s="34" t="s">
        <v>86</v>
      </c>
      <c r="D32" s="91">
        <v>0</v>
      </c>
      <c r="E32" s="91">
        <v>0</v>
      </c>
      <c r="F32" s="91">
        <v>11772.5</v>
      </c>
      <c r="G32" s="91">
        <v>8330.7999999999993</v>
      </c>
      <c r="H32" s="91">
        <f t="shared" si="1"/>
        <v>11772.5</v>
      </c>
      <c r="I32" s="91">
        <f t="shared" si="2"/>
        <v>8330.7999999999993</v>
      </c>
    </row>
    <row r="33" spans="1:9" ht="21.75" customHeight="1" x14ac:dyDescent="0.25">
      <c r="A33" s="93" t="s">
        <v>66</v>
      </c>
      <c r="B33" s="93" t="s">
        <v>379</v>
      </c>
      <c r="C33" s="34" t="s">
        <v>87</v>
      </c>
      <c r="D33" s="91">
        <v>0</v>
      </c>
      <c r="E33" s="91">
        <v>0</v>
      </c>
      <c r="F33" s="91">
        <v>526.79999999999995</v>
      </c>
      <c r="G33" s="91">
        <v>363.2</v>
      </c>
      <c r="H33" s="91">
        <f t="shared" si="1"/>
        <v>526.79999999999995</v>
      </c>
      <c r="I33" s="91">
        <f t="shared" si="2"/>
        <v>363.2</v>
      </c>
    </row>
    <row r="34" spans="1:9" ht="21.75" customHeight="1" x14ac:dyDescent="0.25">
      <c r="A34" s="93" t="s">
        <v>67</v>
      </c>
      <c r="B34" s="93" t="s">
        <v>382</v>
      </c>
      <c r="C34" s="34" t="s">
        <v>88</v>
      </c>
      <c r="D34" s="91">
        <v>649.79999999999995</v>
      </c>
      <c r="E34" s="91">
        <v>488.9</v>
      </c>
      <c r="F34" s="91">
        <v>87.2</v>
      </c>
      <c r="G34" s="91">
        <v>87.2</v>
      </c>
      <c r="H34" s="91">
        <f t="shared" si="1"/>
        <v>737</v>
      </c>
      <c r="I34" s="91">
        <f t="shared" si="2"/>
        <v>576.1</v>
      </c>
    </row>
    <row r="35" spans="1:9" ht="18" customHeight="1" x14ac:dyDescent="0.25">
      <c r="A35" s="93" t="s">
        <v>68</v>
      </c>
      <c r="B35" s="93" t="s">
        <v>385</v>
      </c>
      <c r="C35" s="34" t="s">
        <v>89</v>
      </c>
      <c r="D35" s="91">
        <v>96.4</v>
      </c>
      <c r="E35" s="91">
        <v>96.3</v>
      </c>
      <c r="F35" s="91">
        <v>0</v>
      </c>
      <c r="G35" s="91">
        <v>0</v>
      </c>
      <c r="H35" s="91">
        <f t="shared" si="1"/>
        <v>96.4</v>
      </c>
      <c r="I35" s="91">
        <f t="shared" si="2"/>
        <v>96.3</v>
      </c>
    </row>
    <row r="36" spans="1:9" ht="19.5" customHeight="1" x14ac:dyDescent="0.25">
      <c r="A36" s="93" t="s">
        <v>69</v>
      </c>
      <c r="B36" s="93" t="s">
        <v>383</v>
      </c>
      <c r="C36" s="34" t="s">
        <v>90</v>
      </c>
      <c r="D36" s="91">
        <v>1620</v>
      </c>
      <c r="E36" s="91">
        <v>1482.7</v>
      </c>
      <c r="F36" s="91">
        <v>0</v>
      </c>
      <c r="G36" s="91">
        <v>0</v>
      </c>
      <c r="H36" s="91">
        <f t="shared" si="1"/>
        <v>1620</v>
      </c>
      <c r="I36" s="91">
        <f t="shared" si="2"/>
        <v>1482.7</v>
      </c>
    </row>
    <row r="37" spans="1:9" ht="20.25" customHeight="1" x14ac:dyDescent="0.25">
      <c r="A37" s="93" t="s">
        <v>70</v>
      </c>
      <c r="B37" s="93" t="s">
        <v>381</v>
      </c>
      <c r="C37" s="34" t="s">
        <v>91</v>
      </c>
      <c r="D37" s="91">
        <v>0</v>
      </c>
      <c r="E37" s="91">
        <v>0</v>
      </c>
      <c r="F37" s="91">
        <v>24404.9</v>
      </c>
      <c r="G37" s="91">
        <v>23847.1</v>
      </c>
      <c r="H37" s="91">
        <f t="shared" si="1"/>
        <v>24404.9</v>
      </c>
      <c r="I37" s="91">
        <f t="shared" si="2"/>
        <v>23847.1</v>
      </c>
    </row>
    <row r="38" spans="1:9" ht="20.25" customHeight="1" x14ac:dyDescent="0.25">
      <c r="A38" s="93" t="s">
        <v>71</v>
      </c>
      <c r="B38" s="93" t="s">
        <v>384</v>
      </c>
      <c r="C38" s="34" t="s">
        <v>92</v>
      </c>
      <c r="D38" s="91">
        <f>' 2017 на подпись'!D97</f>
        <v>199.733</v>
      </c>
      <c r="E38" s="91">
        <f>' 2017 на подпись'!E97</f>
        <v>199.68199999999999</v>
      </c>
      <c r="F38" s="91">
        <f>' 2017 на подпись'!F97</f>
        <v>0</v>
      </c>
      <c r="G38" s="91">
        <f>' 2017 на подпись'!G97</f>
        <v>0</v>
      </c>
      <c r="H38" s="91">
        <f t="shared" si="1"/>
        <v>199.733</v>
      </c>
      <c r="I38" s="91">
        <f t="shared" si="2"/>
        <v>199.68199999999999</v>
      </c>
    </row>
    <row r="39" spans="1:9" ht="36.75" customHeight="1" x14ac:dyDescent="0.25">
      <c r="A39" s="93" t="s">
        <v>72</v>
      </c>
      <c r="B39" s="93" t="s">
        <v>378</v>
      </c>
      <c r="C39" s="34" t="s">
        <v>93</v>
      </c>
      <c r="D39" s="91">
        <v>0</v>
      </c>
      <c r="E39" s="91">
        <v>0</v>
      </c>
      <c r="F39" s="91">
        <v>4199.5</v>
      </c>
      <c r="G39" s="91">
        <v>4199.5</v>
      </c>
      <c r="H39" s="91">
        <f t="shared" si="1"/>
        <v>4199.5</v>
      </c>
      <c r="I39" s="91">
        <f t="shared" si="2"/>
        <v>4199.5</v>
      </c>
    </row>
    <row r="40" spans="1:9" ht="18.75" x14ac:dyDescent="0.25">
      <c r="A40" s="93" t="s">
        <v>73</v>
      </c>
      <c r="B40" s="93" t="s">
        <v>375</v>
      </c>
      <c r="C40" s="34" t="s">
        <v>94</v>
      </c>
      <c r="D40" s="91">
        <v>2905.8</v>
      </c>
      <c r="E40" s="91">
        <v>2824.3</v>
      </c>
      <c r="F40" s="91">
        <v>0</v>
      </c>
      <c r="G40" s="91">
        <v>0</v>
      </c>
      <c r="H40" s="91">
        <f t="shared" si="1"/>
        <v>2905.8</v>
      </c>
      <c r="I40" s="91">
        <f t="shared" si="2"/>
        <v>2824.3</v>
      </c>
    </row>
    <row r="41" spans="1:9" ht="18.75" x14ac:dyDescent="0.25">
      <c r="A41" s="93" t="s">
        <v>74</v>
      </c>
      <c r="B41" s="93" t="s">
        <v>374</v>
      </c>
      <c r="C41" s="34" t="s">
        <v>95</v>
      </c>
      <c r="D41" s="91">
        <v>758.5</v>
      </c>
      <c r="E41" s="91">
        <v>758</v>
      </c>
      <c r="F41" s="91">
        <v>2221.5</v>
      </c>
      <c r="G41" s="91">
        <v>2221.5</v>
      </c>
      <c r="H41" s="91">
        <f t="shared" si="1"/>
        <v>2980</v>
      </c>
      <c r="I41" s="91">
        <f t="shared" si="2"/>
        <v>2979.5</v>
      </c>
    </row>
    <row r="42" spans="1:9" ht="27" customHeight="1" x14ac:dyDescent="0.25">
      <c r="A42" s="93" t="s">
        <v>75</v>
      </c>
      <c r="B42" s="93" t="s">
        <v>386</v>
      </c>
      <c r="C42" s="34" t="s">
        <v>96</v>
      </c>
      <c r="D42" s="91">
        <v>0</v>
      </c>
      <c r="E42" s="91">
        <v>0</v>
      </c>
      <c r="F42" s="91">
        <v>4985.5</v>
      </c>
      <c r="G42" s="91">
        <v>4335.1000000000004</v>
      </c>
      <c r="H42" s="91">
        <f t="shared" si="1"/>
        <v>4985.5</v>
      </c>
      <c r="I42" s="91">
        <f t="shared" si="2"/>
        <v>4335.1000000000004</v>
      </c>
    </row>
    <row r="43" spans="1:9" ht="19.5" customHeight="1" x14ac:dyDescent="0.25">
      <c r="A43" s="93" t="s">
        <v>76</v>
      </c>
      <c r="B43" s="93" t="s">
        <v>384</v>
      </c>
      <c r="C43" s="34" t="s">
        <v>92</v>
      </c>
      <c r="D43" s="91">
        <v>0</v>
      </c>
      <c r="E43" s="91">
        <v>0</v>
      </c>
      <c r="F43" s="91">
        <v>448.3</v>
      </c>
      <c r="G43" s="91">
        <v>324.3</v>
      </c>
      <c r="H43" s="91">
        <f t="shared" si="1"/>
        <v>448.3</v>
      </c>
      <c r="I43" s="91">
        <f t="shared" si="2"/>
        <v>324.3</v>
      </c>
    </row>
    <row r="44" spans="1:9" ht="49.5" customHeight="1" x14ac:dyDescent="0.25">
      <c r="A44" s="93" t="s">
        <v>77</v>
      </c>
      <c r="B44" s="93" t="s">
        <v>375</v>
      </c>
      <c r="C44" s="34" t="s">
        <v>97</v>
      </c>
      <c r="D44" s="91">
        <v>0</v>
      </c>
      <c r="E44" s="91">
        <v>0</v>
      </c>
      <c r="F44" s="91">
        <v>4751</v>
      </c>
      <c r="G44" s="91">
        <v>230.4</v>
      </c>
      <c r="H44" s="91">
        <f t="shared" si="1"/>
        <v>4751</v>
      </c>
      <c r="I44" s="91">
        <f t="shared" si="2"/>
        <v>230.4</v>
      </c>
    </row>
    <row r="45" spans="1:9" ht="32.25" customHeight="1" x14ac:dyDescent="0.25">
      <c r="A45" s="143" t="s">
        <v>22</v>
      </c>
      <c r="B45" s="143"/>
      <c r="C45" s="143"/>
      <c r="D45" s="143"/>
      <c r="E45" s="94" t="s">
        <v>23</v>
      </c>
      <c r="H45" s="94" t="s">
        <v>25</v>
      </c>
    </row>
    <row r="46" spans="1:9" x14ac:dyDescent="0.25">
      <c r="E46" s="126" t="s">
        <v>24</v>
      </c>
      <c r="F46" s="126"/>
    </row>
    <row r="48" spans="1:9" x14ac:dyDescent="0.25">
      <c r="A48" s="94" t="s">
        <v>26</v>
      </c>
      <c r="E48" s="94" t="s">
        <v>23</v>
      </c>
      <c r="H48" s="94" t="s">
        <v>27</v>
      </c>
    </row>
    <row r="49" spans="5:6" x14ac:dyDescent="0.25">
      <c r="E49" s="126" t="s">
        <v>24</v>
      </c>
      <c r="F49" s="126"/>
    </row>
  </sheetData>
  <mergeCells count="14">
    <mergeCell ref="A45:D45"/>
    <mergeCell ref="A17:A18"/>
    <mergeCell ref="B17:B18"/>
    <mergeCell ref="C17:C18"/>
    <mergeCell ref="D17:E17"/>
    <mergeCell ref="F17:G17"/>
    <mergeCell ref="H17:I17"/>
    <mergeCell ref="A6:H6"/>
    <mergeCell ref="A7:H7"/>
    <mergeCell ref="A8:H8"/>
    <mergeCell ref="A9:H9"/>
    <mergeCell ref="A11:H11"/>
    <mergeCell ref="A14:C14"/>
    <mergeCell ref="D14:G14"/>
  </mergeCells>
  <pageMargins left="0.7" right="0.7" top="0.75" bottom="0.75" header="0.3" footer="0.3"/>
  <pageSetup paperSize="9" scale="77" fitToHeight="0" orientation="landscape" verticalDpi="0" r:id="rId1"/>
  <headerFooter>
    <oddHeader>&amp;C&amp;P</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Q33"/>
  <sheetViews>
    <sheetView topLeftCell="A16" zoomScaleNormal="100" workbookViewId="0">
      <selection activeCell="F30" sqref="F30"/>
    </sheetView>
  </sheetViews>
  <sheetFormatPr defaultRowHeight="15" outlineLevelRow="1" x14ac:dyDescent="0.25"/>
  <cols>
    <col min="2" max="2" width="29.28515625" customWidth="1"/>
    <col min="5" max="5" width="10" customWidth="1"/>
    <col min="6" max="6" width="11" customWidth="1"/>
    <col min="8" max="8" width="10" customWidth="1"/>
  </cols>
  <sheetData>
    <row r="1" spans="1:17" ht="16.5" x14ac:dyDescent="0.25">
      <c r="A1" s="1"/>
      <c r="K1" t="s">
        <v>0</v>
      </c>
    </row>
    <row r="2" spans="1:17" ht="16.5" x14ac:dyDescent="0.25">
      <c r="A2" s="1"/>
      <c r="K2" t="s">
        <v>12</v>
      </c>
    </row>
    <row r="3" spans="1:17" ht="16.5" x14ac:dyDescent="0.25">
      <c r="A3" s="1"/>
      <c r="K3" t="s">
        <v>13</v>
      </c>
    </row>
    <row r="4" spans="1:17" ht="16.5" x14ac:dyDescent="0.25">
      <c r="A4" s="1"/>
      <c r="K4" t="s">
        <v>14</v>
      </c>
    </row>
    <row r="5" spans="1:17" ht="16.5" x14ac:dyDescent="0.25">
      <c r="A5" s="1" t="s">
        <v>1</v>
      </c>
    </row>
    <row r="6" spans="1:17" ht="30" customHeight="1" x14ac:dyDescent="0.3">
      <c r="A6" s="156" t="s">
        <v>15</v>
      </c>
      <c r="B6" s="156"/>
      <c r="C6" s="156"/>
      <c r="D6" s="156"/>
      <c r="E6" s="156"/>
      <c r="F6" s="156"/>
      <c r="G6" s="156"/>
      <c r="H6" s="156"/>
      <c r="I6" s="156"/>
      <c r="J6" s="156"/>
      <c r="K6" s="156"/>
      <c r="L6" s="156"/>
    </row>
    <row r="7" spans="1:17" ht="36.75" customHeight="1" x14ac:dyDescent="0.25">
      <c r="A7" s="157" t="s">
        <v>28</v>
      </c>
      <c r="B7" s="157"/>
      <c r="C7" s="157"/>
      <c r="D7" s="157"/>
      <c r="E7" s="157"/>
      <c r="F7" s="157"/>
      <c r="G7" s="157"/>
      <c r="H7" s="157"/>
      <c r="I7" s="157"/>
      <c r="J7" s="157"/>
      <c r="K7" s="157"/>
      <c r="L7" s="157"/>
    </row>
    <row r="8" spans="1:17" ht="18.75" customHeight="1" x14ac:dyDescent="0.3">
      <c r="A8" s="158" t="s">
        <v>45</v>
      </c>
      <c r="B8" s="158"/>
      <c r="C8" s="158"/>
      <c r="D8" s="158"/>
      <c r="E8" s="158"/>
      <c r="F8" s="158"/>
      <c r="G8" s="158"/>
      <c r="H8" s="158"/>
      <c r="I8" s="158"/>
      <c r="J8" s="158"/>
      <c r="K8" s="158"/>
      <c r="L8" s="158"/>
    </row>
    <row r="9" spans="1:17" s="7" customFormat="1" ht="15" customHeight="1" x14ac:dyDescent="0.2">
      <c r="A9" s="159" t="s">
        <v>16</v>
      </c>
      <c r="B9" s="159"/>
      <c r="C9" s="159"/>
      <c r="D9" s="159"/>
      <c r="E9" s="159"/>
      <c r="F9" s="159"/>
      <c r="G9" s="159"/>
      <c r="H9" s="159"/>
      <c r="I9" s="159"/>
      <c r="J9" s="159"/>
      <c r="K9" s="159"/>
      <c r="L9" s="159"/>
    </row>
    <row r="11" spans="1:17" ht="29.25" customHeight="1" x14ac:dyDescent="0.3">
      <c r="A11" s="1" t="s">
        <v>1</v>
      </c>
      <c r="E11" s="164" t="s">
        <v>46</v>
      </c>
      <c r="F11" s="164"/>
      <c r="G11" s="164"/>
      <c r="H11" s="6"/>
      <c r="I11" s="6"/>
      <c r="J11" s="6"/>
    </row>
    <row r="12" spans="1:17" ht="123.75" customHeight="1" x14ac:dyDescent="0.25">
      <c r="A12" s="160">
        <v>4116150</v>
      </c>
      <c r="B12" s="160"/>
      <c r="C12" s="160"/>
      <c r="D12" s="27"/>
      <c r="F12" s="161" t="s">
        <v>84</v>
      </c>
      <c r="G12" s="161"/>
      <c r="H12" s="161"/>
      <c r="I12" s="161"/>
      <c r="J12" s="161"/>
      <c r="K12" s="161"/>
      <c r="L12" s="161"/>
      <c r="M12" s="161"/>
    </row>
    <row r="13" spans="1:17" s="7" customFormat="1" ht="39.75" customHeight="1" x14ac:dyDescent="0.2">
      <c r="A13" s="165" t="s">
        <v>42</v>
      </c>
      <c r="B13" s="165"/>
      <c r="C13" s="165"/>
      <c r="D13" s="165"/>
      <c r="E13" s="165"/>
      <c r="G13" s="165" t="s">
        <v>40</v>
      </c>
      <c r="H13" s="165"/>
      <c r="I13" s="165"/>
      <c r="J13" s="165"/>
      <c r="K13" s="165"/>
      <c r="L13" s="165"/>
    </row>
    <row r="15" spans="1:17" ht="44.25" customHeight="1" x14ac:dyDescent="0.25">
      <c r="A15" s="166" t="s">
        <v>2</v>
      </c>
      <c r="B15" s="167" t="s">
        <v>3</v>
      </c>
      <c r="C15" s="167" t="s">
        <v>4</v>
      </c>
      <c r="D15" s="167" t="s">
        <v>5</v>
      </c>
      <c r="E15" s="167" t="s">
        <v>9</v>
      </c>
      <c r="F15" s="167"/>
      <c r="G15" s="167"/>
      <c r="H15" s="167" t="s">
        <v>10</v>
      </c>
      <c r="I15" s="167"/>
      <c r="J15" s="167"/>
      <c r="K15" s="167" t="s">
        <v>11</v>
      </c>
      <c r="L15" s="167"/>
      <c r="M15" s="167"/>
      <c r="N15" s="2"/>
      <c r="O15" s="2"/>
      <c r="P15" s="2"/>
      <c r="Q15" s="2"/>
    </row>
    <row r="16" spans="1:17" ht="45" x14ac:dyDescent="0.25">
      <c r="A16" s="166"/>
      <c r="B16" s="167"/>
      <c r="C16" s="167"/>
      <c r="D16" s="167"/>
      <c r="E16" s="8" t="s">
        <v>6</v>
      </c>
      <c r="F16" s="8" t="s">
        <v>7</v>
      </c>
      <c r="G16" s="8" t="s">
        <v>8</v>
      </c>
      <c r="H16" s="8" t="s">
        <v>6</v>
      </c>
      <c r="I16" s="8" t="s">
        <v>7</v>
      </c>
      <c r="J16" s="8" t="s">
        <v>8</v>
      </c>
      <c r="K16" s="8" t="s">
        <v>6</v>
      </c>
      <c r="L16" s="8" t="s">
        <v>7</v>
      </c>
      <c r="M16" s="8" t="s">
        <v>8</v>
      </c>
      <c r="N16" s="2"/>
      <c r="O16" s="2"/>
      <c r="P16" s="2"/>
      <c r="Q16" s="2"/>
    </row>
    <row r="17" spans="1:13" s="94" customFormat="1" ht="26.25" customHeight="1" x14ac:dyDescent="0.25">
      <c r="A17" s="183" t="s">
        <v>387</v>
      </c>
      <c r="B17" s="184"/>
      <c r="C17" s="184"/>
      <c r="D17" s="184"/>
      <c r="E17" s="184"/>
      <c r="F17" s="184"/>
      <c r="G17" s="184"/>
      <c r="H17" s="184"/>
      <c r="I17" s="184"/>
      <c r="J17" s="184"/>
      <c r="K17" s="184"/>
      <c r="L17" s="184"/>
      <c r="M17" s="185"/>
    </row>
    <row r="18" spans="1:13" s="94" customFormat="1" ht="15.75" x14ac:dyDescent="0.25">
      <c r="A18" s="95" t="s">
        <v>120</v>
      </c>
      <c r="B18" s="96" t="s">
        <v>121</v>
      </c>
      <c r="C18" s="96"/>
      <c r="D18" s="96"/>
      <c r="E18" s="11"/>
      <c r="F18" s="11"/>
      <c r="G18" s="11"/>
      <c r="H18" s="11"/>
      <c r="I18" s="11"/>
      <c r="J18" s="11"/>
      <c r="K18" s="11"/>
      <c r="L18" s="11"/>
      <c r="M18" s="11"/>
    </row>
    <row r="19" spans="1:13" s="94" customFormat="1" ht="15.75" x14ac:dyDescent="0.25">
      <c r="A19" s="95"/>
      <c r="B19" s="9" t="s">
        <v>113</v>
      </c>
      <c r="C19" s="10" t="s">
        <v>102</v>
      </c>
      <c r="D19" s="10"/>
      <c r="E19" s="11"/>
      <c r="F19" s="11"/>
      <c r="G19" s="10">
        <v>28890.799999999999</v>
      </c>
      <c r="H19" s="11"/>
      <c r="I19" s="11"/>
      <c r="J19" s="10"/>
      <c r="K19" s="12"/>
      <c r="L19" s="12"/>
      <c r="M19" s="10"/>
    </row>
    <row r="20" spans="1:13" s="94" customFormat="1" ht="15.75" x14ac:dyDescent="0.25">
      <c r="A20" s="95"/>
      <c r="B20" s="9"/>
      <c r="C20" s="10"/>
      <c r="D20" s="10"/>
      <c r="E20" s="11"/>
      <c r="F20" s="11"/>
      <c r="G20" s="10"/>
      <c r="H20" s="11"/>
      <c r="I20" s="11"/>
      <c r="J20" s="10"/>
      <c r="K20" s="12"/>
      <c r="L20" s="12"/>
      <c r="M20" s="10"/>
    </row>
    <row r="21" spans="1:13" s="94" customFormat="1" ht="15.75" x14ac:dyDescent="0.25">
      <c r="A21" s="97" t="s">
        <v>124</v>
      </c>
      <c r="B21" s="96" t="s">
        <v>125</v>
      </c>
      <c r="C21" s="96"/>
      <c r="D21" s="96"/>
      <c r="E21" s="16"/>
      <c r="F21" s="16"/>
      <c r="G21" s="16"/>
      <c r="H21" s="16"/>
      <c r="I21" s="16"/>
      <c r="J21" s="16"/>
      <c r="K21" s="16"/>
      <c r="L21" s="16"/>
      <c r="M21" s="16"/>
    </row>
    <row r="22" spans="1:13" s="94" customFormat="1" ht="33.75" customHeight="1" x14ac:dyDescent="0.25">
      <c r="A22" s="97"/>
      <c r="B22" s="9" t="s">
        <v>388</v>
      </c>
      <c r="C22" s="10" t="s">
        <v>49</v>
      </c>
      <c r="D22" s="10"/>
      <c r="E22" s="13"/>
      <c r="F22" s="16"/>
      <c r="G22" s="13">
        <v>2</v>
      </c>
      <c r="H22" s="10"/>
      <c r="I22" s="13"/>
      <c r="J22" s="13"/>
      <c r="K22" s="13"/>
      <c r="L22" s="13"/>
      <c r="M22" s="13"/>
    </row>
    <row r="23" spans="1:13" s="94" customFormat="1" ht="12" customHeight="1" x14ac:dyDescent="0.25">
      <c r="A23" s="97"/>
      <c r="B23" s="9"/>
      <c r="C23" s="10"/>
      <c r="D23" s="10"/>
      <c r="E23" s="13"/>
      <c r="F23" s="16"/>
      <c r="G23" s="13"/>
      <c r="H23" s="10"/>
      <c r="I23" s="13"/>
      <c r="J23" s="13"/>
      <c r="K23" s="13"/>
      <c r="L23" s="13"/>
      <c r="M23" s="13"/>
    </row>
    <row r="24" spans="1:13" s="94" customFormat="1" ht="15.75" x14ac:dyDescent="0.25">
      <c r="A24" s="97" t="s">
        <v>130</v>
      </c>
      <c r="B24" s="96" t="s">
        <v>131</v>
      </c>
      <c r="C24" s="96"/>
      <c r="D24" s="96"/>
      <c r="E24" s="16"/>
      <c r="F24" s="16"/>
      <c r="G24" s="16"/>
      <c r="H24" s="16"/>
      <c r="I24" s="16"/>
      <c r="J24" s="16"/>
      <c r="K24" s="16"/>
      <c r="L24" s="16"/>
      <c r="M24" s="16"/>
    </row>
    <row r="25" spans="1:13" s="94" customFormat="1" ht="63" x14ac:dyDescent="0.25">
      <c r="A25" s="97"/>
      <c r="B25" s="9" t="s">
        <v>52</v>
      </c>
      <c r="C25" s="10" t="s">
        <v>49</v>
      </c>
      <c r="D25" s="10"/>
      <c r="E25" s="12"/>
      <c r="F25" s="16"/>
      <c r="G25" s="10">
        <v>14445.4</v>
      </c>
      <c r="H25" s="10"/>
      <c r="I25" s="13"/>
      <c r="J25" s="10"/>
      <c r="K25" s="13"/>
      <c r="L25" s="13"/>
      <c r="M25" s="13"/>
    </row>
    <row r="26" spans="1:13" hidden="1" outlineLevel="1" x14ac:dyDescent="0.25">
      <c r="A26" s="4">
        <v>4</v>
      </c>
      <c r="B26" s="5" t="s">
        <v>21</v>
      </c>
      <c r="C26" s="5"/>
      <c r="D26" s="5"/>
      <c r="E26" s="5"/>
      <c r="F26" s="5"/>
      <c r="G26" s="5"/>
      <c r="H26" s="5"/>
      <c r="I26" s="5"/>
      <c r="J26" s="5"/>
      <c r="K26" s="5"/>
      <c r="L26" s="5"/>
      <c r="M26" s="5"/>
    </row>
    <row r="27" spans="1:13" hidden="1" outlineLevel="1" x14ac:dyDescent="0.25">
      <c r="A27" s="5"/>
      <c r="B27" s="5" t="s">
        <v>19</v>
      </c>
      <c r="C27" s="5"/>
      <c r="D27" s="5"/>
      <c r="E27" s="5"/>
      <c r="F27" s="5"/>
      <c r="G27" s="5"/>
      <c r="H27" s="5"/>
      <c r="I27" s="5"/>
      <c r="J27" s="5"/>
      <c r="K27" s="5"/>
      <c r="L27" s="5"/>
      <c r="M27" s="5"/>
    </row>
    <row r="28" spans="1:13" collapsed="1" x14ac:dyDescent="0.25"/>
    <row r="29" spans="1:13" ht="32.25" customHeight="1" x14ac:dyDescent="0.25">
      <c r="A29" s="162" t="s">
        <v>22</v>
      </c>
      <c r="B29" s="162"/>
      <c r="C29" s="162"/>
      <c r="D29" s="162"/>
      <c r="E29" s="162"/>
      <c r="G29" t="s">
        <v>23</v>
      </c>
      <c r="J29" t="s">
        <v>25</v>
      </c>
    </row>
    <row r="30" spans="1:13" x14ac:dyDescent="0.25">
      <c r="G30" s="163" t="s">
        <v>24</v>
      </c>
      <c r="H30" s="163"/>
    </row>
    <row r="32" spans="1:13" x14ac:dyDescent="0.25">
      <c r="A32" t="s">
        <v>26</v>
      </c>
      <c r="G32" t="s">
        <v>23</v>
      </c>
      <c r="J32" t="s">
        <v>27</v>
      </c>
    </row>
    <row r="33" spans="7:8" x14ac:dyDescent="0.25">
      <c r="G33" s="163" t="s">
        <v>24</v>
      </c>
      <c r="H33" s="163"/>
    </row>
  </sheetData>
  <mergeCells count="20">
    <mergeCell ref="A6:L6"/>
    <mergeCell ref="A7:L7"/>
    <mergeCell ref="A8:L8"/>
    <mergeCell ref="A9:L9"/>
    <mergeCell ref="A12:C12"/>
    <mergeCell ref="F12:M12"/>
    <mergeCell ref="A29:E29"/>
    <mergeCell ref="G30:H30"/>
    <mergeCell ref="G33:H33"/>
    <mergeCell ref="E11:G11"/>
    <mergeCell ref="A13:E13"/>
    <mergeCell ref="G13:L13"/>
    <mergeCell ref="A15:A16"/>
    <mergeCell ref="B15:B16"/>
    <mergeCell ref="C15:C16"/>
    <mergeCell ref="E15:G15"/>
    <mergeCell ref="H15:J15"/>
    <mergeCell ref="K15:M15"/>
    <mergeCell ref="A17:M17"/>
    <mergeCell ref="D15:D16"/>
  </mergeCells>
  <pageMargins left="0.7" right="0.7" top="0.75" bottom="0.75" header="0.3" footer="0.3"/>
  <pageSetup paperSize="9" scale="91" fitToHeight="0" orientation="landscape" verticalDpi="0" r:id="rId1"/>
  <headerFooter>
    <oddHeader>&amp;C&amp;P</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Q82"/>
  <sheetViews>
    <sheetView topLeftCell="A10" zoomScaleNormal="100" workbookViewId="0">
      <selection activeCell="E11" sqref="E11:G11"/>
    </sheetView>
  </sheetViews>
  <sheetFormatPr defaultRowHeight="15" outlineLevelRow="1" outlineLevelCol="1" x14ac:dyDescent="0.25"/>
  <cols>
    <col min="1" max="1" width="9.140625" style="15"/>
    <col min="2" max="2" width="29.28515625" style="15" customWidth="1"/>
    <col min="3" max="3" width="9.140625" style="15"/>
    <col min="4" max="4" width="0" style="15" hidden="1" customWidth="1" outlineLevel="1"/>
    <col min="5" max="5" width="10" style="15" customWidth="1" collapsed="1"/>
    <col min="6" max="6" width="13.7109375" style="15" customWidth="1"/>
    <col min="7" max="7" width="9.140625" style="15"/>
    <col min="8" max="8" width="10" style="15" customWidth="1"/>
    <col min="9" max="9" width="13" style="15" customWidth="1"/>
    <col min="10" max="10" width="9.140625" style="15"/>
    <col min="11" max="11" width="11.5703125" style="15" customWidth="1"/>
    <col min="12" max="12" width="12.85546875" style="15" customWidth="1"/>
    <col min="13" max="16384" width="9.140625" style="15"/>
  </cols>
  <sheetData>
    <row r="1" spans="1:17" ht="16.5" x14ac:dyDescent="0.25">
      <c r="A1" s="1"/>
      <c r="K1" s="15" t="s">
        <v>0</v>
      </c>
    </row>
    <row r="2" spans="1:17" ht="16.5" x14ac:dyDescent="0.25">
      <c r="A2" s="1"/>
      <c r="K2" s="15" t="s">
        <v>12</v>
      </c>
    </row>
    <row r="3" spans="1:17" ht="16.5" x14ac:dyDescent="0.25">
      <c r="A3" s="1"/>
      <c r="K3" s="15" t="s">
        <v>13</v>
      </c>
    </row>
    <row r="4" spans="1:17" ht="16.5" x14ac:dyDescent="0.25">
      <c r="A4" s="1"/>
      <c r="K4" s="15" t="s">
        <v>14</v>
      </c>
    </row>
    <row r="5" spans="1:17" ht="16.5" x14ac:dyDescent="0.25">
      <c r="A5" s="1" t="s">
        <v>1</v>
      </c>
    </row>
    <row r="6" spans="1:17" ht="30" customHeight="1" x14ac:dyDescent="0.3">
      <c r="A6" s="172" t="s">
        <v>15</v>
      </c>
      <c r="B6" s="172"/>
      <c r="C6" s="172"/>
      <c r="D6" s="172"/>
      <c r="E6" s="172"/>
      <c r="F6" s="172"/>
      <c r="G6" s="172"/>
      <c r="H6" s="172"/>
      <c r="I6" s="172"/>
      <c r="J6" s="172"/>
      <c r="K6" s="172"/>
      <c r="L6" s="172"/>
    </row>
    <row r="7" spans="1:17" ht="36.75" customHeight="1" x14ac:dyDescent="0.25">
      <c r="A7" s="157" t="s">
        <v>28</v>
      </c>
      <c r="B7" s="157"/>
      <c r="C7" s="157"/>
      <c r="D7" s="157"/>
      <c r="E7" s="157"/>
      <c r="F7" s="157"/>
      <c r="G7" s="157"/>
      <c r="H7" s="157"/>
      <c r="I7" s="157"/>
      <c r="J7" s="157"/>
      <c r="K7" s="157"/>
      <c r="L7" s="157"/>
    </row>
    <row r="8" spans="1:17" ht="18.75" customHeight="1" x14ac:dyDescent="0.3">
      <c r="A8" s="158" t="s">
        <v>45</v>
      </c>
      <c r="B8" s="158"/>
      <c r="C8" s="158"/>
      <c r="D8" s="158"/>
      <c r="E8" s="158"/>
      <c r="F8" s="158"/>
      <c r="G8" s="158"/>
      <c r="H8" s="158"/>
      <c r="I8" s="158"/>
      <c r="J8" s="158"/>
      <c r="K8" s="158"/>
      <c r="L8" s="158"/>
    </row>
    <row r="9" spans="1:17" s="7" customFormat="1" ht="15" customHeight="1" x14ac:dyDescent="0.2">
      <c r="A9" s="159" t="s">
        <v>16</v>
      </c>
      <c r="B9" s="159"/>
      <c r="C9" s="159"/>
      <c r="D9" s="159"/>
      <c r="E9" s="159"/>
      <c r="F9" s="159"/>
      <c r="G9" s="159"/>
      <c r="H9" s="159"/>
      <c r="I9" s="159"/>
      <c r="J9" s="159"/>
      <c r="K9" s="159"/>
      <c r="L9" s="159"/>
    </row>
    <row r="11" spans="1:17" ht="29.25" customHeight="1" x14ac:dyDescent="0.3">
      <c r="A11" s="1" t="s">
        <v>1</v>
      </c>
      <c r="E11" s="164" t="s">
        <v>46</v>
      </c>
      <c r="F11" s="164"/>
      <c r="G11" s="164"/>
      <c r="H11" s="6"/>
      <c r="I11" s="6"/>
      <c r="J11" s="6"/>
    </row>
    <row r="12" spans="1:17" ht="27.75" customHeight="1" x14ac:dyDescent="0.25">
      <c r="A12" s="160">
        <v>4116020</v>
      </c>
      <c r="B12" s="160"/>
      <c r="C12" s="160"/>
      <c r="D12" s="27"/>
      <c r="F12" s="201" t="s">
        <v>85</v>
      </c>
      <c r="G12" s="201"/>
      <c r="H12" s="201"/>
      <c r="I12" s="201"/>
      <c r="J12" s="201"/>
      <c r="K12" s="201"/>
      <c r="L12" s="201"/>
      <c r="M12" s="201"/>
    </row>
    <row r="13" spans="1:17" s="7" customFormat="1" ht="39.75" customHeight="1" x14ac:dyDescent="0.2">
      <c r="A13" s="165" t="s">
        <v>42</v>
      </c>
      <c r="B13" s="165"/>
      <c r="C13" s="165"/>
      <c r="D13" s="165"/>
      <c r="E13" s="165"/>
      <c r="G13" s="165" t="s">
        <v>40</v>
      </c>
      <c r="H13" s="165"/>
      <c r="I13" s="165"/>
      <c r="J13" s="165"/>
      <c r="K13" s="165"/>
      <c r="L13" s="165"/>
    </row>
    <row r="15" spans="1:17" ht="44.25" customHeight="1" x14ac:dyDescent="0.25">
      <c r="A15" s="186" t="s">
        <v>2</v>
      </c>
      <c r="B15" s="188" t="s">
        <v>3</v>
      </c>
      <c r="C15" s="188" t="s">
        <v>4</v>
      </c>
      <c r="D15" s="190" t="s">
        <v>5</v>
      </c>
      <c r="E15" s="192" t="s">
        <v>9</v>
      </c>
      <c r="F15" s="193"/>
      <c r="G15" s="194"/>
      <c r="H15" s="192" t="s">
        <v>10</v>
      </c>
      <c r="I15" s="193"/>
      <c r="J15" s="194"/>
      <c r="K15" s="192" t="s">
        <v>11</v>
      </c>
      <c r="L15" s="193"/>
      <c r="M15" s="194"/>
      <c r="N15" s="30"/>
      <c r="O15" s="30"/>
      <c r="P15" s="30"/>
      <c r="Q15" s="30"/>
    </row>
    <row r="16" spans="1:17" ht="30" x14ac:dyDescent="0.25">
      <c r="A16" s="187"/>
      <c r="B16" s="189"/>
      <c r="C16" s="189"/>
      <c r="D16" s="191"/>
      <c r="E16" s="31" t="s">
        <v>6</v>
      </c>
      <c r="F16" s="31" t="s">
        <v>7</v>
      </c>
      <c r="G16" s="31" t="s">
        <v>8</v>
      </c>
      <c r="H16" s="31" t="s">
        <v>6</v>
      </c>
      <c r="I16" s="31" t="s">
        <v>7</v>
      </c>
      <c r="J16" s="31" t="s">
        <v>8</v>
      </c>
      <c r="K16" s="31" t="s">
        <v>6</v>
      </c>
      <c r="L16" s="31" t="s">
        <v>7</v>
      </c>
      <c r="M16" s="31" t="s">
        <v>8</v>
      </c>
      <c r="N16" s="30"/>
      <c r="O16" s="30"/>
      <c r="P16" s="30"/>
      <c r="Q16" s="30"/>
    </row>
    <row r="17" spans="1:13" s="29" customFormat="1" x14ac:dyDescent="0.25">
      <c r="A17" s="195" t="s">
        <v>233</v>
      </c>
      <c r="B17" s="196"/>
      <c r="C17" s="196"/>
      <c r="D17" s="196"/>
      <c r="E17" s="196"/>
      <c r="F17" s="196"/>
      <c r="G17" s="196"/>
      <c r="H17" s="196"/>
      <c r="I17" s="196"/>
      <c r="J17" s="196"/>
      <c r="K17" s="196"/>
      <c r="L17" s="196"/>
      <c r="M17" s="197"/>
    </row>
    <row r="18" spans="1:13" s="29" customFormat="1" x14ac:dyDescent="0.25">
      <c r="A18" s="195" t="s">
        <v>234</v>
      </c>
      <c r="B18" s="196"/>
      <c r="C18" s="196"/>
      <c r="D18" s="196"/>
      <c r="E18" s="196"/>
      <c r="F18" s="196"/>
      <c r="G18" s="196"/>
      <c r="H18" s="196"/>
      <c r="I18" s="196"/>
      <c r="J18" s="196"/>
      <c r="K18" s="196"/>
      <c r="L18" s="196"/>
      <c r="M18" s="197"/>
    </row>
    <row r="19" spans="1:13" s="29" customFormat="1" x14ac:dyDescent="0.25">
      <c r="A19" s="53" t="s">
        <v>120</v>
      </c>
      <c r="B19" s="51" t="s">
        <v>121</v>
      </c>
      <c r="C19" s="51"/>
      <c r="D19" s="51"/>
      <c r="E19" s="51"/>
      <c r="F19" s="51"/>
      <c r="G19" s="51"/>
      <c r="H19" s="51"/>
      <c r="I19" s="51"/>
      <c r="J19" s="51"/>
      <c r="K19" s="51"/>
      <c r="L19" s="51"/>
      <c r="M19" s="51"/>
    </row>
    <row r="20" spans="1:13" s="29" customFormat="1" ht="38.25" x14ac:dyDescent="0.25">
      <c r="A20" s="53"/>
      <c r="B20" s="64" t="s">
        <v>235</v>
      </c>
      <c r="C20" s="53" t="s">
        <v>55</v>
      </c>
      <c r="D20" s="53"/>
      <c r="E20" s="54">
        <v>1.2</v>
      </c>
      <c r="F20" s="54"/>
      <c r="G20" s="54">
        <f>E20+F20</f>
        <v>1.2</v>
      </c>
      <c r="H20" s="54">
        <v>1.2</v>
      </c>
      <c r="I20" s="54"/>
      <c r="J20" s="54">
        <f>H20+I20</f>
        <v>1.2</v>
      </c>
      <c r="K20" s="55">
        <f>E20-H20</f>
        <v>0</v>
      </c>
      <c r="L20" s="55"/>
      <c r="M20" s="55">
        <f>K20+L20</f>
        <v>0</v>
      </c>
    </row>
    <row r="21" spans="1:13" s="29" customFormat="1" x14ac:dyDescent="0.25">
      <c r="A21" s="56" t="s">
        <v>124</v>
      </c>
      <c r="B21" s="51" t="s">
        <v>125</v>
      </c>
      <c r="C21" s="51"/>
      <c r="D21" s="51"/>
      <c r="E21" s="56"/>
      <c r="F21" s="56"/>
      <c r="G21" s="56"/>
      <c r="H21" s="56"/>
      <c r="I21" s="56"/>
      <c r="J21" s="56"/>
      <c r="K21" s="56"/>
      <c r="L21" s="56"/>
      <c r="M21" s="56"/>
    </row>
    <row r="22" spans="1:13" s="29" customFormat="1" ht="64.5" x14ac:dyDescent="0.25">
      <c r="A22" s="53"/>
      <c r="B22" s="57" t="s">
        <v>236</v>
      </c>
      <c r="C22" s="54" t="s">
        <v>55</v>
      </c>
      <c r="D22" s="54"/>
      <c r="E22" s="54">
        <v>1.2</v>
      </c>
      <c r="F22" s="54"/>
      <c r="G22" s="54">
        <f>E22+F22</f>
        <v>1.2</v>
      </c>
      <c r="H22" s="54">
        <v>1.2</v>
      </c>
      <c r="I22" s="54"/>
      <c r="J22" s="54">
        <f>H22+I22</f>
        <v>1.2</v>
      </c>
      <c r="K22" s="55">
        <f>E22-H22</f>
        <v>0</v>
      </c>
      <c r="L22" s="55"/>
      <c r="M22" s="55">
        <f>K22+L22</f>
        <v>0</v>
      </c>
    </row>
    <row r="23" spans="1:13" s="29" customFormat="1" x14ac:dyDescent="0.25">
      <c r="A23" s="56" t="s">
        <v>130</v>
      </c>
      <c r="B23" s="51" t="s">
        <v>237</v>
      </c>
      <c r="C23" s="51"/>
      <c r="D23" s="51"/>
      <c r="E23" s="56"/>
      <c r="F23" s="56"/>
      <c r="G23" s="56"/>
      <c r="H23" s="56"/>
      <c r="I23" s="56"/>
      <c r="J23" s="56"/>
      <c r="K23" s="56"/>
      <c r="L23" s="56"/>
      <c r="M23" s="56"/>
    </row>
    <row r="24" spans="1:13" s="29" customFormat="1" ht="26.25" x14ac:dyDescent="0.25">
      <c r="A24" s="56"/>
      <c r="B24" s="57" t="s">
        <v>238</v>
      </c>
      <c r="C24" s="53" t="s">
        <v>239</v>
      </c>
      <c r="D24" s="53"/>
      <c r="E24" s="53"/>
      <c r="F24" s="53"/>
      <c r="G24" s="53">
        <v>100</v>
      </c>
      <c r="H24" s="53"/>
      <c r="I24" s="53"/>
      <c r="J24" s="53">
        <v>100</v>
      </c>
      <c r="K24" s="58"/>
      <c r="L24" s="55"/>
      <c r="M24" s="55"/>
    </row>
    <row r="25" spans="1:13" s="29" customFormat="1" x14ac:dyDescent="0.25">
      <c r="A25" s="195" t="s">
        <v>240</v>
      </c>
      <c r="B25" s="196"/>
      <c r="C25" s="196"/>
      <c r="D25" s="196"/>
      <c r="E25" s="196"/>
      <c r="F25" s="196"/>
      <c r="G25" s="196"/>
      <c r="H25" s="196"/>
      <c r="I25" s="196"/>
      <c r="J25" s="196"/>
      <c r="K25" s="196"/>
      <c r="L25" s="196"/>
      <c r="M25" s="197"/>
    </row>
    <row r="26" spans="1:13" s="29" customFormat="1" x14ac:dyDescent="0.25">
      <c r="A26" s="53" t="s">
        <v>120</v>
      </c>
      <c r="B26" s="51" t="s">
        <v>121</v>
      </c>
      <c r="C26" s="51"/>
      <c r="D26" s="51"/>
      <c r="E26" s="51"/>
      <c r="F26" s="51"/>
      <c r="G26" s="51"/>
      <c r="H26" s="51"/>
      <c r="I26" s="51"/>
      <c r="J26" s="51"/>
      <c r="K26" s="51"/>
      <c r="L26" s="51"/>
      <c r="M26" s="51"/>
    </row>
    <row r="27" spans="1:13" s="29" customFormat="1" ht="39" x14ac:dyDescent="0.25">
      <c r="A27" s="53"/>
      <c r="B27" s="52" t="s">
        <v>241</v>
      </c>
      <c r="C27" s="53" t="s">
        <v>55</v>
      </c>
      <c r="D27" s="53"/>
      <c r="E27" s="54"/>
      <c r="F27" s="55">
        <v>26093.5</v>
      </c>
      <c r="G27" s="54">
        <f>E27+F27</f>
        <v>26093.5</v>
      </c>
      <c r="H27" s="54"/>
      <c r="I27" s="55">
        <v>25000.2</v>
      </c>
      <c r="J27" s="54">
        <f>H27+I27</f>
        <v>25000.2</v>
      </c>
      <c r="K27" s="54">
        <f>E27-H27</f>
        <v>0</v>
      </c>
      <c r="L27" s="55">
        <f>F27-I27</f>
        <v>1093.2999999999993</v>
      </c>
      <c r="M27" s="54">
        <f>K27+L27</f>
        <v>1093.2999999999993</v>
      </c>
    </row>
    <row r="28" spans="1:13" s="29" customFormat="1" ht="39" x14ac:dyDescent="0.25">
      <c r="A28" s="53"/>
      <c r="B28" s="52" t="s">
        <v>242</v>
      </c>
      <c r="C28" s="53" t="s">
        <v>55</v>
      </c>
      <c r="D28" s="53"/>
      <c r="E28" s="54"/>
      <c r="F28" s="55">
        <v>24820</v>
      </c>
      <c r="G28" s="54">
        <f>E28+F28</f>
        <v>24820</v>
      </c>
      <c r="H28" s="54"/>
      <c r="I28" s="55">
        <v>21566.799999999999</v>
      </c>
      <c r="J28" s="54">
        <f>H28+I28</f>
        <v>21566.799999999999</v>
      </c>
      <c r="K28" s="54">
        <f>E28-H28</f>
        <v>0</v>
      </c>
      <c r="L28" s="55">
        <f>F28-I28</f>
        <v>3253.2000000000007</v>
      </c>
      <c r="M28" s="54">
        <f>K28+L28</f>
        <v>3253.2000000000007</v>
      </c>
    </row>
    <row r="29" spans="1:13" s="29" customFormat="1" ht="39" x14ac:dyDescent="0.25">
      <c r="A29" s="53"/>
      <c r="B29" s="52" t="s">
        <v>243</v>
      </c>
      <c r="C29" s="54" t="s">
        <v>49</v>
      </c>
      <c r="D29" s="54"/>
      <c r="E29" s="54"/>
      <c r="F29" s="55">
        <v>1172</v>
      </c>
      <c r="G29" s="54">
        <f>E29+F29</f>
        <v>1172</v>
      </c>
      <c r="H29" s="54"/>
      <c r="I29" s="55">
        <v>1172</v>
      </c>
      <c r="J29" s="54">
        <f>H29+I29</f>
        <v>1172</v>
      </c>
      <c r="K29" s="54"/>
      <c r="L29" s="55">
        <f>F29-I29</f>
        <v>0</v>
      </c>
      <c r="M29" s="54">
        <f>K29+L29</f>
        <v>0</v>
      </c>
    </row>
    <row r="30" spans="1:13" s="29" customFormat="1" ht="26.25" x14ac:dyDescent="0.25">
      <c r="A30" s="53"/>
      <c r="B30" s="57" t="s">
        <v>244</v>
      </c>
      <c r="C30" s="54" t="s">
        <v>49</v>
      </c>
      <c r="D30" s="54"/>
      <c r="E30" s="55"/>
      <c r="F30" s="55">
        <v>450</v>
      </c>
      <c r="G30" s="55">
        <f>E30+F30</f>
        <v>450</v>
      </c>
      <c r="H30" s="55"/>
      <c r="I30" s="55">
        <v>450</v>
      </c>
      <c r="J30" s="55">
        <f>H30+I30</f>
        <v>450</v>
      </c>
      <c r="K30" s="55"/>
      <c r="L30" s="55">
        <f>F30-I30</f>
        <v>0</v>
      </c>
      <c r="M30" s="54">
        <f>K30+L30</f>
        <v>0</v>
      </c>
    </row>
    <row r="31" spans="1:13" s="29" customFormat="1" x14ac:dyDescent="0.25">
      <c r="A31" s="56" t="s">
        <v>124</v>
      </c>
      <c r="B31" s="51" t="s">
        <v>125</v>
      </c>
      <c r="C31" s="51"/>
      <c r="D31" s="51"/>
      <c r="E31" s="56"/>
      <c r="F31" s="56"/>
      <c r="G31" s="56"/>
      <c r="H31" s="56"/>
      <c r="I31" s="56"/>
      <c r="J31" s="56"/>
      <c r="K31" s="56"/>
      <c r="L31" s="56"/>
      <c r="M31" s="56"/>
    </row>
    <row r="32" spans="1:13" s="29" customFormat="1" ht="39" x14ac:dyDescent="0.25">
      <c r="A32" s="53"/>
      <c r="B32" s="52" t="s">
        <v>243</v>
      </c>
      <c r="C32" s="54" t="s">
        <v>49</v>
      </c>
      <c r="D32" s="54"/>
      <c r="E32" s="55"/>
      <c r="F32" s="55">
        <v>87</v>
      </c>
      <c r="G32" s="55">
        <f>E32+F32</f>
        <v>87</v>
      </c>
      <c r="H32" s="55"/>
      <c r="I32" s="55">
        <v>83</v>
      </c>
      <c r="J32" s="55">
        <f>H32+I32</f>
        <v>83</v>
      </c>
      <c r="K32" s="55">
        <f t="shared" ref="K32:K33" si="0">E32-H32</f>
        <v>0</v>
      </c>
      <c r="L32" s="55">
        <f>F32-I32</f>
        <v>4</v>
      </c>
      <c r="M32" s="54">
        <f>K32+L32</f>
        <v>4</v>
      </c>
    </row>
    <row r="33" spans="1:13" s="29" customFormat="1" ht="26.25" x14ac:dyDescent="0.25">
      <c r="A33" s="59"/>
      <c r="B33" s="57" t="s">
        <v>244</v>
      </c>
      <c r="C33" s="54" t="s">
        <v>49</v>
      </c>
      <c r="D33" s="65"/>
      <c r="E33" s="60"/>
      <c r="F33" s="55">
        <v>127</v>
      </c>
      <c r="G33" s="55">
        <f>E33+F33</f>
        <v>127</v>
      </c>
      <c r="H33" s="60"/>
      <c r="I33" s="55">
        <v>108</v>
      </c>
      <c r="J33" s="55">
        <f>H33+I33</f>
        <v>108</v>
      </c>
      <c r="K33" s="55">
        <f t="shared" si="0"/>
        <v>0</v>
      </c>
      <c r="L33" s="55">
        <f>F33-I33</f>
        <v>19</v>
      </c>
      <c r="M33" s="54">
        <f>K33+L33</f>
        <v>19</v>
      </c>
    </row>
    <row r="34" spans="1:13" s="29" customFormat="1" x14ac:dyDescent="0.25">
      <c r="A34" s="56" t="s">
        <v>130</v>
      </c>
      <c r="B34" s="51" t="s">
        <v>131</v>
      </c>
      <c r="C34" s="51"/>
      <c r="D34" s="51"/>
      <c r="E34" s="56"/>
      <c r="F34" s="56"/>
      <c r="G34" s="56"/>
      <c r="H34" s="56"/>
      <c r="I34" s="56"/>
      <c r="J34" s="56"/>
      <c r="K34" s="56"/>
      <c r="L34" s="56"/>
      <c r="M34" s="56"/>
    </row>
    <row r="35" spans="1:13" s="29" customFormat="1" ht="39" x14ac:dyDescent="0.25">
      <c r="A35" s="56"/>
      <c r="B35" s="57" t="s">
        <v>245</v>
      </c>
      <c r="C35" s="53" t="s">
        <v>55</v>
      </c>
      <c r="D35" s="53"/>
      <c r="E35" s="56"/>
      <c r="F35" s="55">
        <v>300</v>
      </c>
      <c r="G35" s="55">
        <f>E35+F35</f>
        <v>300</v>
      </c>
      <c r="H35" s="56"/>
      <c r="I35" s="55">
        <v>108</v>
      </c>
      <c r="J35" s="55">
        <f>H35+I35</f>
        <v>108</v>
      </c>
      <c r="K35" s="55">
        <f t="shared" ref="K35:K36" si="1">E35-H35</f>
        <v>0</v>
      </c>
      <c r="L35" s="55">
        <f>F35-I35</f>
        <v>192</v>
      </c>
      <c r="M35" s="54">
        <f>K35+L35</f>
        <v>192</v>
      </c>
    </row>
    <row r="36" spans="1:13" s="29" customFormat="1" ht="39" x14ac:dyDescent="0.25">
      <c r="A36" s="56"/>
      <c r="B36" s="57" t="s">
        <v>246</v>
      </c>
      <c r="C36" s="53" t="s">
        <v>55</v>
      </c>
      <c r="D36" s="53"/>
      <c r="E36" s="55"/>
      <c r="F36" s="53">
        <v>200</v>
      </c>
      <c r="G36" s="55">
        <f>E36+F36</f>
        <v>200</v>
      </c>
      <c r="H36" s="55"/>
      <c r="I36" s="55">
        <v>200</v>
      </c>
      <c r="J36" s="55">
        <f>H36+I36</f>
        <v>200</v>
      </c>
      <c r="K36" s="55">
        <f t="shared" si="1"/>
        <v>0</v>
      </c>
      <c r="L36" s="55">
        <f>F36-I36</f>
        <v>0</v>
      </c>
      <c r="M36" s="54">
        <f>K36+L36</f>
        <v>0</v>
      </c>
    </row>
    <row r="37" spans="1:13" s="29" customFormat="1" x14ac:dyDescent="0.25">
      <c r="A37" s="195" t="s">
        <v>247</v>
      </c>
      <c r="B37" s="196"/>
      <c r="C37" s="196"/>
      <c r="D37" s="196"/>
      <c r="E37" s="196"/>
      <c r="F37" s="196"/>
      <c r="G37" s="196"/>
      <c r="H37" s="196"/>
      <c r="I37" s="196"/>
      <c r="J37" s="196"/>
      <c r="K37" s="196"/>
      <c r="L37" s="196"/>
      <c r="M37" s="197"/>
    </row>
    <row r="38" spans="1:13" s="29" customFormat="1" x14ac:dyDescent="0.25">
      <c r="A38" s="53" t="s">
        <v>120</v>
      </c>
      <c r="B38" s="51" t="s">
        <v>121</v>
      </c>
      <c r="C38" s="51"/>
      <c r="D38" s="51"/>
      <c r="E38" s="51"/>
      <c r="F38" s="51"/>
      <c r="G38" s="51"/>
      <c r="H38" s="51"/>
      <c r="I38" s="51"/>
      <c r="J38" s="51"/>
      <c r="K38" s="51"/>
      <c r="L38" s="51"/>
      <c r="M38" s="51"/>
    </row>
    <row r="39" spans="1:13" s="29" customFormat="1" x14ac:dyDescent="0.25">
      <c r="A39" s="53"/>
      <c r="B39" s="52" t="s">
        <v>98</v>
      </c>
      <c r="C39" s="53" t="s">
        <v>55</v>
      </c>
      <c r="D39" s="53"/>
      <c r="E39" s="55">
        <v>458.8</v>
      </c>
      <c r="F39" s="54"/>
      <c r="G39" s="54">
        <f>E39+F39</f>
        <v>458.8</v>
      </c>
      <c r="H39" s="55">
        <v>319</v>
      </c>
      <c r="I39" s="54"/>
      <c r="J39" s="54">
        <f>H39+I39</f>
        <v>319</v>
      </c>
      <c r="K39" s="55"/>
      <c r="L39" s="55">
        <f>E39-H39</f>
        <v>139.80000000000001</v>
      </c>
      <c r="M39" s="54">
        <f>K39+L39</f>
        <v>139.80000000000001</v>
      </c>
    </row>
    <row r="40" spans="1:13" s="29" customFormat="1" ht="39" x14ac:dyDescent="0.25">
      <c r="A40" s="53"/>
      <c r="B40" s="57" t="s">
        <v>248</v>
      </c>
      <c r="C40" s="54" t="s">
        <v>49</v>
      </c>
      <c r="D40" s="54"/>
      <c r="E40" s="55">
        <v>600</v>
      </c>
      <c r="F40" s="61"/>
      <c r="G40" s="54">
        <f>E40+F40</f>
        <v>600</v>
      </c>
      <c r="H40" s="61">
        <v>600</v>
      </c>
      <c r="I40" s="61"/>
      <c r="J40" s="54">
        <f>H40+I40</f>
        <v>600</v>
      </c>
      <c r="K40" s="55"/>
      <c r="L40" s="55">
        <f>E40-H40</f>
        <v>0</v>
      </c>
      <c r="M40" s="54">
        <f>K40+L40</f>
        <v>0</v>
      </c>
    </row>
    <row r="41" spans="1:13" s="29" customFormat="1" x14ac:dyDescent="0.25">
      <c r="A41" s="56" t="s">
        <v>124</v>
      </c>
      <c r="B41" s="51" t="s">
        <v>125</v>
      </c>
      <c r="C41" s="51"/>
      <c r="D41" s="51"/>
      <c r="E41" s="56"/>
      <c r="F41" s="56"/>
      <c r="G41" s="56"/>
      <c r="H41" s="56"/>
      <c r="I41" s="56"/>
      <c r="J41" s="56"/>
      <c r="K41" s="56"/>
      <c r="L41" s="56"/>
      <c r="M41" s="56"/>
    </row>
    <row r="42" spans="1:13" s="62" customFormat="1" ht="51" x14ac:dyDescent="0.2">
      <c r="A42" s="53"/>
      <c r="B42" s="57" t="s">
        <v>249</v>
      </c>
      <c r="C42" s="53" t="s">
        <v>49</v>
      </c>
      <c r="D42" s="53"/>
      <c r="E42" s="53">
        <v>191</v>
      </c>
      <c r="F42" s="53"/>
      <c r="G42" s="53">
        <f>E42+F42</f>
        <v>191</v>
      </c>
      <c r="H42" s="53">
        <v>133</v>
      </c>
      <c r="I42" s="53"/>
      <c r="J42" s="53">
        <f>H42+I42</f>
        <v>133</v>
      </c>
      <c r="K42" s="53"/>
      <c r="L42" s="55">
        <f>E42-H42</f>
        <v>58</v>
      </c>
      <c r="M42" s="54">
        <f>K42+L42</f>
        <v>58</v>
      </c>
    </row>
    <row r="43" spans="1:13" s="29" customFormat="1" x14ac:dyDescent="0.25">
      <c r="A43" s="56" t="s">
        <v>130</v>
      </c>
      <c r="B43" s="51" t="s">
        <v>131</v>
      </c>
      <c r="C43" s="51"/>
      <c r="D43" s="51"/>
      <c r="E43" s="56"/>
      <c r="F43" s="56"/>
      <c r="G43" s="56"/>
      <c r="H43" s="56"/>
      <c r="I43" s="56"/>
      <c r="J43" s="56"/>
      <c r="K43" s="56"/>
      <c r="L43" s="56"/>
      <c r="M43" s="56"/>
    </row>
    <row r="44" spans="1:13" s="29" customFormat="1" ht="51.75" x14ac:dyDescent="0.25">
      <c r="A44" s="56"/>
      <c r="B44" s="57" t="s">
        <v>250</v>
      </c>
      <c r="C44" s="53" t="s">
        <v>55</v>
      </c>
      <c r="D44" s="53"/>
      <c r="E44" s="55">
        <v>2.4</v>
      </c>
      <c r="F44" s="55"/>
      <c r="G44" s="55">
        <f>E44+F44</f>
        <v>2.4</v>
      </c>
      <c r="H44" s="55">
        <v>2.4</v>
      </c>
      <c r="I44" s="55"/>
      <c r="J44" s="55">
        <f>H44+I44</f>
        <v>2.4</v>
      </c>
      <c r="K44" s="63"/>
      <c r="L44" s="55">
        <f>F44-I44</f>
        <v>0</v>
      </c>
      <c r="M44" s="55">
        <f>K44+L44</f>
        <v>0</v>
      </c>
    </row>
    <row r="45" spans="1:13" s="29" customFormat="1" x14ac:dyDescent="0.25">
      <c r="A45" s="198" t="s">
        <v>251</v>
      </c>
      <c r="B45" s="199"/>
      <c r="C45" s="199"/>
      <c r="D45" s="199"/>
      <c r="E45" s="199"/>
      <c r="F45" s="199"/>
      <c r="G45" s="199"/>
      <c r="H45" s="199"/>
      <c r="I45" s="199"/>
      <c r="J45" s="199"/>
      <c r="K45" s="199"/>
      <c r="L45" s="199"/>
      <c r="M45" s="200"/>
    </row>
    <row r="46" spans="1:13" s="29" customFormat="1" x14ac:dyDescent="0.25">
      <c r="A46" s="195" t="s">
        <v>252</v>
      </c>
      <c r="B46" s="196"/>
      <c r="C46" s="196"/>
      <c r="D46" s="196"/>
      <c r="E46" s="196"/>
      <c r="F46" s="196"/>
      <c r="G46" s="196"/>
      <c r="H46" s="196"/>
      <c r="I46" s="196"/>
      <c r="J46" s="196"/>
      <c r="K46" s="196"/>
      <c r="L46" s="196"/>
      <c r="M46" s="197"/>
    </row>
    <row r="47" spans="1:13" s="29" customFormat="1" x14ac:dyDescent="0.25">
      <c r="A47" s="53" t="s">
        <v>120</v>
      </c>
      <c r="B47" s="51" t="s">
        <v>121</v>
      </c>
      <c r="C47" s="51"/>
      <c r="D47" s="51"/>
      <c r="E47" s="51"/>
      <c r="F47" s="51"/>
      <c r="G47" s="51"/>
      <c r="H47" s="51"/>
      <c r="I47" s="51"/>
      <c r="J47" s="51"/>
      <c r="K47" s="51"/>
      <c r="L47" s="51"/>
      <c r="M47" s="51"/>
    </row>
    <row r="48" spans="1:13" s="29" customFormat="1" x14ac:dyDescent="0.25">
      <c r="A48" s="53"/>
      <c r="B48" s="52" t="s">
        <v>98</v>
      </c>
      <c r="C48" s="53" t="s">
        <v>55</v>
      </c>
      <c r="D48" s="53"/>
      <c r="E48" s="55"/>
      <c r="F48" s="54">
        <v>9601.7000000000007</v>
      </c>
      <c r="G48" s="54">
        <f>E48+F48</f>
        <v>9601.7000000000007</v>
      </c>
      <c r="H48" s="55"/>
      <c r="I48" s="54">
        <v>9527.9</v>
      </c>
      <c r="J48" s="54">
        <f>H48+I48</f>
        <v>9527.9</v>
      </c>
      <c r="K48" s="55"/>
      <c r="L48" s="55">
        <f>F48-I48</f>
        <v>73.800000000001091</v>
      </c>
      <c r="M48" s="55">
        <f>K48+L48</f>
        <v>73.800000000001091</v>
      </c>
    </row>
    <row r="49" spans="1:13" s="29" customFormat="1" x14ac:dyDescent="0.25">
      <c r="A49" s="56" t="s">
        <v>124</v>
      </c>
      <c r="B49" s="51" t="s">
        <v>125</v>
      </c>
      <c r="C49" s="51"/>
      <c r="D49" s="51"/>
      <c r="E49" s="56"/>
      <c r="F49" s="56"/>
      <c r="G49" s="56"/>
      <c r="H49" s="56"/>
      <c r="I49" s="56"/>
      <c r="J49" s="56"/>
      <c r="K49" s="56"/>
      <c r="L49" s="56"/>
      <c r="M49" s="56"/>
    </row>
    <row r="50" spans="1:13" s="29" customFormat="1" ht="39" x14ac:dyDescent="0.25">
      <c r="A50" s="53"/>
      <c r="B50" s="57" t="s">
        <v>253</v>
      </c>
      <c r="C50" s="54" t="s">
        <v>49</v>
      </c>
      <c r="D50" s="54"/>
      <c r="E50" s="61"/>
      <c r="F50" s="61">
        <v>34</v>
      </c>
      <c r="G50" s="61"/>
      <c r="H50" s="61"/>
      <c r="I50" s="61">
        <v>32</v>
      </c>
      <c r="J50" s="61"/>
      <c r="K50" s="61"/>
      <c r="L50" s="55">
        <f>F50-I50</f>
        <v>2</v>
      </c>
      <c r="M50" s="55">
        <f>K50+L50</f>
        <v>2</v>
      </c>
    </row>
    <row r="51" spans="1:13" s="29" customFormat="1" x14ac:dyDescent="0.25">
      <c r="A51" s="56" t="s">
        <v>130</v>
      </c>
      <c r="B51" s="51" t="s">
        <v>131</v>
      </c>
      <c r="C51" s="51"/>
      <c r="D51" s="51"/>
      <c r="E51" s="56"/>
      <c r="F51" s="56"/>
      <c r="G51" s="56"/>
      <c r="H51" s="56"/>
      <c r="I51" s="56"/>
      <c r="J51" s="56"/>
      <c r="K51" s="56"/>
      <c r="L51" s="56"/>
      <c r="M51" s="56"/>
    </row>
    <row r="52" spans="1:13" s="29" customFormat="1" ht="39" x14ac:dyDescent="0.25">
      <c r="A52" s="56"/>
      <c r="B52" s="57" t="s">
        <v>245</v>
      </c>
      <c r="C52" s="53" t="s">
        <v>55</v>
      </c>
      <c r="D52" s="53"/>
      <c r="E52" s="55"/>
      <c r="F52" s="54">
        <v>282.8</v>
      </c>
      <c r="G52" s="54">
        <f>E52+F52</f>
        <v>282.8</v>
      </c>
      <c r="H52" s="55"/>
      <c r="I52" s="54">
        <v>300</v>
      </c>
      <c r="J52" s="54">
        <f>H52+I52</f>
        <v>300</v>
      </c>
      <c r="K52" s="63"/>
      <c r="L52" s="55">
        <f>F52-I52</f>
        <v>-17.199999999999989</v>
      </c>
      <c r="M52" s="55">
        <f>K52+L52</f>
        <v>-17.199999999999989</v>
      </c>
    </row>
    <row r="53" spans="1:13" s="29" customFormat="1" x14ac:dyDescent="0.25">
      <c r="A53" s="195" t="s">
        <v>254</v>
      </c>
      <c r="B53" s="196"/>
      <c r="C53" s="196"/>
      <c r="D53" s="196"/>
      <c r="E53" s="196"/>
      <c r="F53" s="196"/>
      <c r="G53" s="196"/>
      <c r="H53" s="196"/>
      <c r="I53" s="196"/>
      <c r="J53" s="196"/>
      <c r="K53" s="196"/>
      <c r="L53" s="196"/>
      <c r="M53" s="197"/>
    </row>
    <row r="54" spans="1:13" s="29" customFormat="1" x14ac:dyDescent="0.25">
      <c r="A54" s="53" t="s">
        <v>120</v>
      </c>
      <c r="B54" s="51" t="s">
        <v>121</v>
      </c>
      <c r="C54" s="51"/>
      <c r="D54" s="51"/>
      <c r="E54" s="51"/>
      <c r="F54" s="51"/>
      <c r="G54" s="51"/>
      <c r="H54" s="51"/>
      <c r="I54" s="51"/>
      <c r="J54" s="51"/>
      <c r="K54" s="51"/>
      <c r="L54" s="51"/>
      <c r="M54" s="51"/>
    </row>
    <row r="55" spans="1:13" s="29" customFormat="1" x14ac:dyDescent="0.25">
      <c r="A55" s="53"/>
      <c r="B55" s="52" t="s">
        <v>98</v>
      </c>
      <c r="C55" s="53" t="s">
        <v>55</v>
      </c>
      <c r="D55" s="53"/>
      <c r="E55" s="55"/>
      <c r="F55" s="54">
        <v>1021</v>
      </c>
      <c r="G55" s="54">
        <f>E55+F55</f>
        <v>1021</v>
      </c>
      <c r="H55" s="55"/>
      <c r="I55" s="54">
        <v>974.6</v>
      </c>
      <c r="J55" s="54">
        <f>H55+I55</f>
        <v>974.6</v>
      </c>
      <c r="K55" s="55"/>
      <c r="L55" s="55">
        <f>F55-I55</f>
        <v>46.399999999999977</v>
      </c>
      <c r="M55" s="55">
        <f>K55+L55</f>
        <v>46.399999999999977</v>
      </c>
    </row>
    <row r="56" spans="1:13" s="29" customFormat="1" x14ac:dyDescent="0.25">
      <c r="A56" s="56" t="s">
        <v>124</v>
      </c>
      <c r="B56" s="51" t="s">
        <v>125</v>
      </c>
      <c r="C56" s="51"/>
      <c r="D56" s="51"/>
      <c r="E56" s="56"/>
      <c r="F56" s="56"/>
      <c r="G56" s="56"/>
      <c r="H56" s="56"/>
      <c r="I56" s="56"/>
      <c r="J56" s="56"/>
      <c r="K56" s="56"/>
      <c r="L56" s="56"/>
      <c r="M56" s="56"/>
    </row>
    <row r="57" spans="1:13" s="29" customFormat="1" ht="39" x14ac:dyDescent="0.25">
      <c r="A57" s="53"/>
      <c r="B57" s="57" t="s">
        <v>253</v>
      </c>
      <c r="C57" s="54" t="s">
        <v>49</v>
      </c>
      <c r="D57" s="54"/>
      <c r="E57" s="61"/>
      <c r="F57" s="61">
        <v>4</v>
      </c>
      <c r="G57" s="61"/>
      <c r="H57" s="61"/>
      <c r="I57" s="61">
        <v>4</v>
      </c>
      <c r="J57" s="61"/>
      <c r="K57" s="61"/>
      <c r="L57" s="55">
        <f>F57-I57</f>
        <v>0</v>
      </c>
      <c r="M57" s="55">
        <f>K57+L57</f>
        <v>0</v>
      </c>
    </row>
    <row r="58" spans="1:13" s="29" customFormat="1" x14ac:dyDescent="0.25">
      <c r="A58" s="56" t="s">
        <v>130</v>
      </c>
      <c r="B58" s="51" t="s">
        <v>131</v>
      </c>
      <c r="C58" s="51"/>
      <c r="D58" s="51"/>
      <c r="E58" s="56"/>
      <c r="F58" s="56"/>
      <c r="G58" s="56"/>
      <c r="H58" s="56"/>
      <c r="I58" s="56"/>
      <c r="J58" s="56"/>
      <c r="K58" s="56"/>
      <c r="L58" s="56"/>
      <c r="M58" s="56"/>
    </row>
    <row r="59" spans="1:13" s="29" customFormat="1" ht="51.75" x14ac:dyDescent="0.25">
      <c r="A59" s="56"/>
      <c r="B59" s="57" t="s">
        <v>255</v>
      </c>
      <c r="C59" s="53" t="s">
        <v>55</v>
      </c>
      <c r="D59" s="53"/>
      <c r="E59" s="55"/>
      <c r="F59" s="54">
        <v>255.8</v>
      </c>
      <c r="G59" s="54">
        <f>E59+F59</f>
        <v>255.8</v>
      </c>
      <c r="H59" s="55"/>
      <c r="I59" s="54">
        <v>243.7</v>
      </c>
      <c r="J59" s="54">
        <f>H59+I59</f>
        <v>243.7</v>
      </c>
      <c r="K59" s="63"/>
      <c r="L59" s="55">
        <f>F59-I59</f>
        <v>12.100000000000023</v>
      </c>
      <c r="M59" s="55">
        <f>K59+L59</f>
        <v>12.100000000000023</v>
      </c>
    </row>
    <row r="60" spans="1:13" s="29" customFormat="1" x14ac:dyDescent="0.25">
      <c r="A60" s="195" t="s">
        <v>256</v>
      </c>
      <c r="B60" s="196"/>
      <c r="C60" s="196"/>
      <c r="D60" s="196"/>
      <c r="E60" s="196"/>
      <c r="F60" s="196"/>
      <c r="G60" s="196"/>
      <c r="H60" s="196"/>
      <c r="I60" s="196"/>
      <c r="J60" s="196"/>
      <c r="K60" s="196"/>
      <c r="L60" s="196"/>
      <c r="M60" s="197"/>
    </row>
    <row r="61" spans="1:13" s="29" customFormat="1" x14ac:dyDescent="0.25">
      <c r="A61" s="53" t="s">
        <v>120</v>
      </c>
      <c r="B61" s="51" t="s">
        <v>121</v>
      </c>
      <c r="C61" s="51"/>
      <c r="D61" s="51"/>
      <c r="E61" s="51"/>
      <c r="F61" s="51"/>
      <c r="G61" s="51"/>
      <c r="H61" s="51"/>
      <c r="I61" s="51"/>
      <c r="J61" s="51"/>
      <c r="K61" s="51"/>
      <c r="L61" s="51"/>
      <c r="M61" s="51"/>
    </row>
    <row r="62" spans="1:13" s="29" customFormat="1" x14ac:dyDescent="0.25">
      <c r="A62" s="53"/>
      <c r="B62" s="52" t="s">
        <v>98</v>
      </c>
      <c r="C62" s="53" t="s">
        <v>55</v>
      </c>
      <c r="D62" s="53"/>
      <c r="E62" s="55"/>
      <c r="F62" s="54">
        <v>8501.7000000000007</v>
      </c>
      <c r="G62" s="54">
        <f>E62+F62</f>
        <v>8501.7000000000007</v>
      </c>
      <c r="H62" s="55"/>
      <c r="I62" s="54">
        <v>4858.7</v>
      </c>
      <c r="J62" s="54">
        <f>H62+I62</f>
        <v>4858.7</v>
      </c>
      <c r="K62" s="55"/>
      <c r="L62" s="55">
        <f>F62-I62</f>
        <v>3643.0000000000009</v>
      </c>
      <c r="M62" s="55">
        <f>K62+L62</f>
        <v>3643.0000000000009</v>
      </c>
    </row>
    <row r="63" spans="1:13" s="29" customFormat="1" x14ac:dyDescent="0.25">
      <c r="A63" s="56" t="s">
        <v>124</v>
      </c>
      <c r="B63" s="51" t="s">
        <v>125</v>
      </c>
      <c r="C63" s="51"/>
      <c r="D63" s="51"/>
      <c r="E63" s="56"/>
      <c r="F63" s="56"/>
      <c r="G63" s="56"/>
      <c r="H63" s="56"/>
      <c r="I63" s="56"/>
      <c r="J63" s="56"/>
      <c r="K63" s="56"/>
      <c r="L63" s="56"/>
      <c r="M63" s="56"/>
    </row>
    <row r="64" spans="1:13" s="29" customFormat="1" ht="51.75" x14ac:dyDescent="0.25">
      <c r="A64" s="53"/>
      <c r="B64" s="57" t="s">
        <v>249</v>
      </c>
      <c r="C64" s="54" t="s">
        <v>49</v>
      </c>
      <c r="D64" s="54"/>
      <c r="E64" s="61"/>
      <c r="F64" s="61">
        <v>66</v>
      </c>
      <c r="G64" s="61"/>
      <c r="H64" s="61"/>
      <c r="I64" s="61">
        <v>20</v>
      </c>
      <c r="J64" s="61"/>
      <c r="K64" s="61"/>
      <c r="L64" s="55">
        <f>F64-I64</f>
        <v>46</v>
      </c>
      <c r="M64" s="55">
        <f>K64+L64</f>
        <v>46</v>
      </c>
    </row>
    <row r="65" spans="1:13" s="29" customFormat="1" x14ac:dyDescent="0.25">
      <c r="A65" s="56" t="s">
        <v>130</v>
      </c>
      <c r="B65" s="51" t="s">
        <v>131</v>
      </c>
      <c r="C65" s="51"/>
      <c r="D65" s="51"/>
      <c r="E65" s="56"/>
      <c r="F65" s="56"/>
      <c r="G65" s="56"/>
      <c r="H65" s="56"/>
      <c r="I65" s="56"/>
      <c r="J65" s="56"/>
      <c r="K65" s="56"/>
      <c r="L65" s="56"/>
      <c r="M65" s="56"/>
    </row>
    <row r="66" spans="1:13" s="29" customFormat="1" ht="39" x14ac:dyDescent="0.25">
      <c r="A66" s="56"/>
      <c r="B66" s="57" t="s">
        <v>257</v>
      </c>
      <c r="C66" s="53" t="s">
        <v>55</v>
      </c>
      <c r="D66" s="53"/>
      <c r="E66" s="56"/>
      <c r="F66" s="56">
        <v>200</v>
      </c>
      <c r="G66" s="54">
        <f>E66+F66</f>
        <v>200</v>
      </c>
      <c r="H66" s="56"/>
      <c r="I66" s="56">
        <v>200</v>
      </c>
      <c r="J66" s="54">
        <f>H66+I66</f>
        <v>200</v>
      </c>
      <c r="K66" s="56"/>
      <c r="L66" s="55">
        <f t="shared" ref="L66:L67" si="2">F66-I66</f>
        <v>0</v>
      </c>
      <c r="M66" s="55">
        <f t="shared" ref="M66:M67" si="3">K66+L66</f>
        <v>0</v>
      </c>
    </row>
    <row r="67" spans="1:13" s="29" customFormat="1" ht="51.75" x14ac:dyDescent="0.25">
      <c r="A67" s="56"/>
      <c r="B67" s="57" t="s">
        <v>250</v>
      </c>
      <c r="C67" s="53" t="s">
        <v>55</v>
      </c>
      <c r="D67" s="53"/>
      <c r="E67" s="55"/>
      <c r="F67" s="54">
        <v>1.2</v>
      </c>
      <c r="G67" s="54">
        <f>E67+F67</f>
        <v>1.2</v>
      </c>
      <c r="H67" s="55"/>
      <c r="I67" s="54">
        <v>1.2</v>
      </c>
      <c r="J67" s="54">
        <f>H67+I67</f>
        <v>1.2</v>
      </c>
      <c r="K67" s="63"/>
      <c r="L67" s="55">
        <f t="shared" si="2"/>
        <v>0</v>
      </c>
      <c r="M67" s="55">
        <f t="shared" si="3"/>
        <v>0</v>
      </c>
    </row>
    <row r="68" spans="1:13" s="29" customFormat="1" x14ac:dyDescent="0.25">
      <c r="A68" s="195" t="s">
        <v>258</v>
      </c>
      <c r="B68" s="196"/>
      <c r="C68" s="196"/>
      <c r="D68" s="196"/>
      <c r="E68" s="196"/>
      <c r="F68" s="196"/>
      <c r="G68" s="196"/>
      <c r="H68" s="196"/>
      <c r="I68" s="196"/>
      <c r="J68" s="196"/>
      <c r="K68" s="196"/>
      <c r="L68" s="196"/>
      <c r="M68" s="197"/>
    </row>
    <row r="69" spans="1:13" s="29" customFormat="1" x14ac:dyDescent="0.25">
      <c r="A69" s="53" t="s">
        <v>120</v>
      </c>
      <c r="B69" s="51" t="s">
        <v>121</v>
      </c>
      <c r="C69" s="51"/>
      <c r="D69" s="51"/>
      <c r="E69" s="51"/>
      <c r="F69" s="51"/>
      <c r="G69" s="51"/>
      <c r="H69" s="51"/>
      <c r="I69" s="51"/>
      <c r="J69" s="51"/>
      <c r="K69" s="51"/>
      <c r="L69" s="51"/>
      <c r="M69" s="51"/>
    </row>
    <row r="70" spans="1:13" s="29" customFormat="1" x14ac:dyDescent="0.25">
      <c r="A70" s="53"/>
      <c r="B70" s="52" t="s">
        <v>98</v>
      </c>
      <c r="C70" s="53" t="s">
        <v>55</v>
      </c>
      <c r="D70" s="53"/>
      <c r="E70" s="55"/>
      <c r="F70" s="54">
        <v>2815.9</v>
      </c>
      <c r="G70" s="54">
        <f>E70+F70</f>
        <v>2815.9</v>
      </c>
      <c r="H70" s="55"/>
      <c r="I70" s="54">
        <v>2074.5</v>
      </c>
      <c r="J70" s="54">
        <f>H70+I70</f>
        <v>2074.5</v>
      </c>
      <c r="K70" s="55"/>
      <c r="L70" s="55">
        <f>F70-I70</f>
        <v>741.40000000000009</v>
      </c>
      <c r="M70" s="55">
        <f>K70+L70</f>
        <v>741.40000000000009</v>
      </c>
    </row>
    <row r="71" spans="1:13" s="29" customFormat="1" x14ac:dyDescent="0.25">
      <c r="A71" s="56" t="s">
        <v>124</v>
      </c>
      <c r="B71" s="51" t="s">
        <v>125</v>
      </c>
      <c r="C71" s="51"/>
      <c r="D71" s="51"/>
      <c r="E71" s="56"/>
      <c r="F71" s="56"/>
      <c r="G71" s="56"/>
      <c r="H71" s="56"/>
      <c r="I71" s="56"/>
      <c r="J71" s="56"/>
      <c r="K71" s="56"/>
      <c r="L71" s="56"/>
      <c r="M71" s="56"/>
    </row>
    <row r="72" spans="1:13" s="29" customFormat="1" ht="39" x14ac:dyDescent="0.25">
      <c r="A72" s="53"/>
      <c r="B72" s="57" t="s">
        <v>253</v>
      </c>
      <c r="C72" s="54" t="s">
        <v>49</v>
      </c>
      <c r="D72" s="54"/>
      <c r="E72" s="61"/>
      <c r="F72" s="61">
        <v>4</v>
      </c>
      <c r="G72" s="61"/>
      <c r="H72" s="61"/>
      <c r="I72" s="61">
        <v>8</v>
      </c>
      <c r="J72" s="61"/>
      <c r="K72" s="61"/>
      <c r="L72" s="55">
        <f>F72-I72</f>
        <v>-4</v>
      </c>
      <c r="M72" s="55">
        <f>K72+L72</f>
        <v>-4</v>
      </c>
    </row>
    <row r="73" spans="1:13" s="29" customFormat="1" x14ac:dyDescent="0.25">
      <c r="A73" s="56" t="s">
        <v>130</v>
      </c>
      <c r="B73" s="51" t="s">
        <v>131</v>
      </c>
      <c r="C73" s="51"/>
      <c r="D73" s="51"/>
      <c r="E73" s="56"/>
      <c r="F73" s="56"/>
      <c r="G73" s="56"/>
      <c r="H73" s="56"/>
      <c r="I73" s="56"/>
      <c r="J73" s="56"/>
      <c r="K73" s="56"/>
      <c r="L73" s="56"/>
      <c r="M73" s="56"/>
    </row>
    <row r="74" spans="1:13" s="29" customFormat="1" ht="39" x14ac:dyDescent="0.25">
      <c r="A74" s="56"/>
      <c r="B74" s="57" t="s">
        <v>259</v>
      </c>
      <c r="C74" s="53" t="s">
        <v>55</v>
      </c>
      <c r="D74" s="53"/>
      <c r="E74" s="56"/>
      <c r="F74" s="54">
        <v>370</v>
      </c>
      <c r="G74" s="54">
        <f>E74+F74</f>
        <v>370</v>
      </c>
      <c r="H74" s="56"/>
      <c r="I74" s="54">
        <v>259.3</v>
      </c>
      <c r="J74" s="54">
        <f>H74+I74</f>
        <v>259.3</v>
      </c>
      <c r="K74" s="56"/>
      <c r="L74" s="55">
        <f t="shared" ref="L74" si="4">F74-I74</f>
        <v>110.69999999999999</v>
      </c>
      <c r="M74" s="55">
        <f t="shared" ref="M74" si="5">K74+L74</f>
        <v>110.69999999999999</v>
      </c>
    </row>
    <row r="75" spans="1:13" hidden="1" outlineLevel="1" x14ac:dyDescent="0.25">
      <c r="A75" s="32">
        <v>4</v>
      </c>
      <c r="B75" s="45" t="s">
        <v>21</v>
      </c>
      <c r="C75" s="45"/>
      <c r="D75" s="45"/>
      <c r="E75" s="45"/>
      <c r="F75" s="45"/>
      <c r="G75" s="45"/>
      <c r="H75" s="45"/>
      <c r="I75" s="45"/>
      <c r="J75" s="45"/>
      <c r="K75" s="45"/>
      <c r="L75" s="45"/>
      <c r="M75" s="45"/>
    </row>
    <row r="76" spans="1:13" hidden="1" outlineLevel="1" x14ac:dyDescent="0.25">
      <c r="A76" s="45"/>
      <c r="B76" s="45" t="s">
        <v>19</v>
      </c>
      <c r="C76" s="45"/>
      <c r="D76" s="45"/>
      <c r="E76" s="45"/>
      <c r="F76" s="45"/>
      <c r="G76" s="45"/>
      <c r="H76" s="45"/>
      <c r="I76" s="45"/>
      <c r="J76" s="45"/>
      <c r="K76" s="45"/>
      <c r="L76" s="45"/>
      <c r="M76" s="45"/>
    </row>
    <row r="77" spans="1:13" collapsed="1" x14ac:dyDescent="0.25"/>
    <row r="78" spans="1:13" ht="32.25" customHeight="1" x14ac:dyDescent="0.25">
      <c r="A78" s="179" t="s">
        <v>22</v>
      </c>
      <c r="B78" s="179"/>
      <c r="C78" s="179"/>
      <c r="D78" s="179"/>
      <c r="E78" s="179"/>
      <c r="G78" s="15" t="s">
        <v>23</v>
      </c>
      <c r="J78" s="15" t="s">
        <v>25</v>
      </c>
    </row>
    <row r="79" spans="1:13" x14ac:dyDescent="0.25">
      <c r="G79" s="178" t="s">
        <v>24</v>
      </c>
      <c r="H79" s="178"/>
    </row>
    <row r="81" spans="1:10" x14ac:dyDescent="0.25">
      <c r="A81" s="15" t="s">
        <v>26</v>
      </c>
      <c r="G81" s="15" t="s">
        <v>23</v>
      </c>
      <c r="J81" s="15" t="s">
        <v>27</v>
      </c>
    </row>
    <row r="82" spans="1:10" x14ac:dyDescent="0.25">
      <c r="G82" s="178" t="s">
        <v>24</v>
      </c>
      <c r="H82" s="178"/>
    </row>
  </sheetData>
  <mergeCells count="28">
    <mergeCell ref="A6:L6"/>
    <mergeCell ref="A7:L7"/>
    <mergeCell ref="A8:L8"/>
    <mergeCell ref="A9:L9"/>
    <mergeCell ref="A12:C12"/>
    <mergeCell ref="F12:M12"/>
    <mergeCell ref="E11:G11"/>
    <mergeCell ref="A78:E78"/>
    <mergeCell ref="G79:H79"/>
    <mergeCell ref="G82:H82"/>
    <mergeCell ref="A17:M17"/>
    <mergeCell ref="A18:M18"/>
    <mergeCell ref="A25:M25"/>
    <mergeCell ref="A68:M68"/>
    <mergeCell ref="A60:M60"/>
    <mergeCell ref="A45:M45"/>
    <mergeCell ref="A46:M46"/>
    <mergeCell ref="A53:M53"/>
    <mergeCell ref="A37:M37"/>
    <mergeCell ref="A13:E13"/>
    <mergeCell ref="G13:L13"/>
    <mergeCell ref="A15:A16"/>
    <mergeCell ref="B15:B16"/>
    <mergeCell ref="C15:C16"/>
    <mergeCell ref="D15:D16"/>
    <mergeCell ref="E15:G15"/>
    <mergeCell ref="H15:J15"/>
    <mergeCell ref="K15:M15"/>
  </mergeCells>
  <pageMargins left="0.7" right="0.7" top="0.75" bottom="0.75" header="0.3" footer="0.3"/>
  <pageSetup paperSize="9" scale="89" fitToHeight="0" orientation="landscape" verticalDpi="0" r:id="rId1"/>
  <headerFooter>
    <oddHeader>&amp;C&amp;P</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Q53"/>
  <sheetViews>
    <sheetView topLeftCell="A13" zoomScaleNormal="100" workbookViewId="0">
      <selection activeCell="D10" sqref="D1:D1048576"/>
    </sheetView>
  </sheetViews>
  <sheetFormatPr defaultRowHeight="15" outlineLevelRow="1" outlineLevelCol="1" x14ac:dyDescent="0.25"/>
  <cols>
    <col min="2" max="2" width="29.28515625" customWidth="1"/>
    <col min="4" max="4" width="0" hidden="1" customWidth="1" outlineLevel="1"/>
    <col min="5" max="5" width="10" customWidth="1" collapsed="1"/>
    <col min="6" max="6" width="13" customWidth="1"/>
    <col min="7" max="7" width="11.140625" customWidth="1"/>
    <col min="8" max="8" width="10" customWidth="1"/>
    <col min="9" max="9" width="13" customWidth="1"/>
    <col min="11" max="11" width="10.140625" customWidth="1"/>
    <col min="12" max="12" width="12.85546875" customWidth="1"/>
  </cols>
  <sheetData>
    <row r="1" spans="1:17" ht="16.5" x14ac:dyDescent="0.25">
      <c r="A1" s="1"/>
      <c r="K1" t="s">
        <v>0</v>
      </c>
    </row>
    <row r="2" spans="1:17" ht="16.5" x14ac:dyDescent="0.25">
      <c r="A2" s="1"/>
      <c r="K2" t="s">
        <v>12</v>
      </c>
    </row>
    <row r="3" spans="1:17" ht="16.5" x14ac:dyDescent="0.25">
      <c r="A3" s="1"/>
      <c r="K3" t="s">
        <v>13</v>
      </c>
    </row>
    <row r="4" spans="1:17" ht="16.5" x14ac:dyDescent="0.25">
      <c r="A4" s="1"/>
      <c r="K4" t="s">
        <v>14</v>
      </c>
    </row>
    <row r="5" spans="1:17" ht="16.5" x14ac:dyDescent="0.25">
      <c r="A5" s="1" t="s">
        <v>1</v>
      </c>
    </row>
    <row r="6" spans="1:17" ht="30" customHeight="1" x14ac:dyDescent="0.3">
      <c r="A6" s="156" t="s">
        <v>15</v>
      </c>
      <c r="B6" s="156"/>
      <c r="C6" s="156"/>
      <c r="D6" s="156"/>
      <c r="E6" s="156"/>
      <c r="F6" s="156"/>
      <c r="G6" s="156"/>
      <c r="H6" s="156"/>
      <c r="I6" s="156"/>
      <c r="J6" s="156"/>
      <c r="K6" s="156"/>
      <c r="L6" s="156"/>
    </row>
    <row r="7" spans="1:17" ht="36.75" customHeight="1" x14ac:dyDescent="0.25">
      <c r="A7" s="157" t="s">
        <v>28</v>
      </c>
      <c r="B7" s="157"/>
      <c r="C7" s="157"/>
      <c r="D7" s="157"/>
      <c r="E7" s="157"/>
      <c r="F7" s="157"/>
      <c r="G7" s="157"/>
      <c r="H7" s="157"/>
      <c r="I7" s="157"/>
      <c r="J7" s="157"/>
      <c r="K7" s="157"/>
      <c r="L7" s="157"/>
    </row>
    <row r="8" spans="1:17" ht="18.75" customHeight="1" x14ac:dyDescent="0.3">
      <c r="A8" s="158" t="s">
        <v>45</v>
      </c>
      <c r="B8" s="158"/>
      <c r="C8" s="158"/>
      <c r="D8" s="158"/>
      <c r="E8" s="158"/>
      <c r="F8" s="158"/>
      <c r="G8" s="158"/>
      <c r="H8" s="158"/>
      <c r="I8" s="158"/>
      <c r="J8" s="158"/>
      <c r="K8" s="158"/>
      <c r="L8" s="158"/>
    </row>
    <row r="9" spans="1:17" s="7" customFormat="1" ht="15" customHeight="1" x14ac:dyDescent="0.2">
      <c r="A9" s="159" t="s">
        <v>16</v>
      </c>
      <c r="B9" s="159"/>
      <c r="C9" s="159"/>
      <c r="D9" s="159"/>
      <c r="E9" s="159"/>
      <c r="F9" s="159"/>
      <c r="G9" s="159"/>
      <c r="H9" s="159"/>
      <c r="I9" s="159"/>
      <c r="J9" s="159"/>
      <c r="K9" s="159"/>
      <c r="L9" s="159"/>
    </row>
    <row r="11" spans="1:17" ht="29.25" customHeight="1" x14ac:dyDescent="0.3">
      <c r="A11" s="1" t="s">
        <v>1</v>
      </c>
      <c r="E11" s="164" t="s">
        <v>46</v>
      </c>
      <c r="F11" s="164"/>
      <c r="G11" s="164"/>
      <c r="H11" s="6"/>
      <c r="I11" s="6"/>
      <c r="J11" s="6"/>
    </row>
    <row r="12" spans="1:17" ht="27.75" customHeight="1" x14ac:dyDescent="0.25">
      <c r="A12" s="160">
        <v>4116310</v>
      </c>
      <c r="B12" s="160"/>
      <c r="C12" s="160"/>
      <c r="D12" s="27"/>
      <c r="F12" s="202" t="s">
        <v>86</v>
      </c>
      <c r="G12" s="202"/>
      <c r="H12" s="202"/>
      <c r="I12" s="202"/>
      <c r="J12" s="202"/>
      <c r="K12" s="202"/>
      <c r="L12" s="202"/>
      <c r="M12" s="202"/>
    </row>
    <row r="13" spans="1:17" s="7" customFormat="1" ht="39.75" customHeight="1" x14ac:dyDescent="0.2">
      <c r="A13" s="165" t="s">
        <v>42</v>
      </c>
      <c r="B13" s="165"/>
      <c r="C13" s="165"/>
      <c r="D13" s="165"/>
      <c r="E13" s="165"/>
      <c r="G13" s="165" t="s">
        <v>40</v>
      </c>
      <c r="H13" s="165"/>
      <c r="I13" s="165"/>
      <c r="J13" s="165"/>
      <c r="K13" s="165"/>
      <c r="L13" s="165"/>
    </row>
    <row r="15" spans="1:17" ht="44.25" customHeight="1" x14ac:dyDescent="0.25">
      <c r="A15" s="166" t="s">
        <v>2</v>
      </c>
      <c r="B15" s="167" t="s">
        <v>3</v>
      </c>
      <c r="C15" s="167" t="s">
        <v>4</v>
      </c>
      <c r="D15" s="190" t="s">
        <v>5</v>
      </c>
      <c r="E15" s="167" t="s">
        <v>9</v>
      </c>
      <c r="F15" s="167"/>
      <c r="G15" s="167"/>
      <c r="H15" s="167" t="s">
        <v>10</v>
      </c>
      <c r="I15" s="167"/>
      <c r="J15" s="167"/>
      <c r="K15" s="167" t="s">
        <v>11</v>
      </c>
      <c r="L15" s="167"/>
      <c r="M15" s="167"/>
      <c r="N15" s="2"/>
      <c r="O15" s="2"/>
      <c r="P15" s="2"/>
      <c r="Q15" s="2"/>
    </row>
    <row r="16" spans="1:17" ht="30" x14ac:dyDescent="0.25">
      <c r="A16" s="166"/>
      <c r="B16" s="167"/>
      <c r="C16" s="167"/>
      <c r="D16" s="191"/>
      <c r="E16" s="8" t="s">
        <v>6</v>
      </c>
      <c r="F16" s="8" t="s">
        <v>7</v>
      </c>
      <c r="G16" s="8" t="s">
        <v>8</v>
      </c>
      <c r="H16" s="8" t="s">
        <v>6</v>
      </c>
      <c r="I16" s="8" t="s">
        <v>7</v>
      </c>
      <c r="J16" s="8" t="s">
        <v>8</v>
      </c>
      <c r="K16" s="8" t="s">
        <v>6</v>
      </c>
      <c r="L16" s="8" t="s">
        <v>7</v>
      </c>
      <c r="M16" s="8" t="s">
        <v>8</v>
      </c>
      <c r="N16" s="2"/>
      <c r="O16" s="2"/>
      <c r="P16" s="2"/>
      <c r="Q16" s="2"/>
    </row>
    <row r="17" spans="1:13" s="29" customFormat="1" ht="15.75" x14ac:dyDescent="0.25">
      <c r="A17" s="174" t="s">
        <v>260</v>
      </c>
      <c r="B17" s="175"/>
      <c r="C17" s="175"/>
      <c r="D17" s="175"/>
      <c r="E17" s="175"/>
      <c r="F17" s="175"/>
      <c r="G17" s="175"/>
      <c r="H17" s="175"/>
      <c r="I17" s="175"/>
      <c r="J17" s="175"/>
      <c r="K17" s="175"/>
      <c r="L17" s="175"/>
      <c r="M17" s="176"/>
    </row>
    <row r="18" spans="1:13" s="29" customFormat="1" ht="15.75" x14ac:dyDescent="0.25">
      <c r="A18" s="10" t="s">
        <v>120</v>
      </c>
      <c r="B18" s="11" t="s">
        <v>121</v>
      </c>
      <c r="C18" s="11"/>
      <c r="D18" s="11"/>
      <c r="E18" s="11"/>
      <c r="F18" s="11"/>
      <c r="G18" s="11"/>
      <c r="H18" s="11"/>
      <c r="I18" s="11"/>
      <c r="J18" s="11"/>
      <c r="K18" s="11"/>
      <c r="L18" s="11"/>
      <c r="M18" s="11"/>
    </row>
    <row r="19" spans="1:13" s="29" customFormat="1" ht="15.75" x14ac:dyDescent="0.25">
      <c r="A19" s="10"/>
      <c r="B19" s="17" t="s">
        <v>113</v>
      </c>
      <c r="C19" s="10" t="s">
        <v>55</v>
      </c>
      <c r="D19" s="10"/>
      <c r="E19" s="12">
        <v>0</v>
      </c>
      <c r="F19" s="12">
        <v>9875.5</v>
      </c>
      <c r="G19" s="12">
        <f>E19+F19</f>
        <v>9875.5</v>
      </c>
      <c r="H19" s="12">
        <v>0</v>
      </c>
      <c r="I19" s="12">
        <v>7442.6</v>
      </c>
      <c r="J19" s="12">
        <f>H19+I19</f>
        <v>7442.6</v>
      </c>
      <c r="K19" s="12">
        <f>E19-H19</f>
        <v>0</v>
      </c>
      <c r="L19" s="12">
        <f>F19-J19</f>
        <v>2432.8999999999996</v>
      </c>
      <c r="M19" s="12">
        <f>K19+L19</f>
        <v>2432.8999999999996</v>
      </c>
    </row>
    <row r="20" spans="1:13" s="29" customFormat="1" ht="15.75" x14ac:dyDescent="0.25">
      <c r="A20" s="10"/>
      <c r="B20" s="17"/>
      <c r="C20" s="10"/>
      <c r="D20" s="10"/>
      <c r="E20" s="12"/>
      <c r="F20" s="12"/>
      <c r="G20" s="12"/>
      <c r="H20" s="12"/>
      <c r="I20" s="12"/>
      <c r="J20" s="12"/>
      <c r="K20" s="12"/>
      <c r="L20" s="12"/>
      <c r="M20" s="12"/>
    </row>
    <row r="21" spans="1:13" s="29" customFormat="1" ht="15.75" x14ac:dyDescent="0.25">
      <c r="A21" s="16" t="s">
        <v>124</v>
      </c>
      <c r="B21" s="11" t="s">
        <v>125</v>
      </c>
      <c r="C21" s="11"/>
      <c r="D21" s="11"/>
      <c r="E21" s="16"/>
      <c r="F21" s="16"/>
      <c r="G21" s="16"/>
      <c r="H21" s="16"/>
      <c r="I21" s="16"/>
      <c r="J21" s="16"/>
      <c r="K21" s="16"/>
      <c r="L21" s="16"/>
      <c r="M21" s="16"/>
    </row>
    <row r="22" spans="1:13" s="29" customFormat="1" ht="15.75" x14ac:dyDescent="0.25">
      <c r="A22" s="10"/>
      <c r="B22" s="17" t="s">
        <v>261</v>
      </c>
      <c r="C22" s="10" t="s">
        <v>262</v>
      </c>
      <c r="D22" s="10"/>
      <c r="E22" s="13">
        <v>0</v>
      </c>
      <c r="F22" s="13">
        <v>7</v>
      </c>
      <c r="G22" s="13">
        <f>E22+F22</f>
        <v>7</v>
      </c>
      <c r="H22" s="13">
        <v>0</v>
      </c>
      <c r="I22" s="13">
        <v>5</v>
      </c>
      <c r="J22" s="13">
        <f>H22+I22</f>
        <v>5</v>
      </c>
      <c r="K22" s="13">
        <f>E22-H22</f>
        <v>0</v>
      </c>
      <c r="L22" s="13">
        <f>F22-I22</f>
        <v>2</v>
      </c>
      <c r="M22" s="13">
        <f>K22+L22</f>
        <v>2</v>
      </c>
    </row>
    <row r="23" spans="1:13" s="29" customFormat="1" ht="15.75" x14ac:dyDescent="0.25">
      <c r="A23" s="10"/>
      <c r="B23" s="17"/>
      <c r="C23" s="10"/>
      <c r="D23" s="10"/>
      <c r="E23" s="13"/>
      <c r="F23" s="13"/>
      <c r="G23" s="13"/>
      <c r="H23" s="13"/>
      <c r="I23" s="13"/>
      <c r="J23" s="13"/>
      <c r="K23" s="13"/>
      <c r="L23" s="13"/>
      <c r="M23" s="13"/>
    </row>
    <row r="24" spans="1:13" s="29" customFormat="1" ht="15.75" x14ac:dyDescent="0.25">
      <c r="A24" s="16" t="s">
        <v>130</v>
      </c>
      <c r="B24" s="11" t="s">
        <v>131</v>
      </c>
      <c r="C24" s="11"/>
      <c r="D24" s="11"/>
      <c r="E24" s="16"/>
      <c r="F24" s="16"/>
      <c r="G24" s="16"/>
      <c r="H24" s="16"/>
      <c r="I24" s="16"/>
      <c r="J24" s="16"/>
      <c r="K24" s="16"/>
      <c r="L24" s="16"/>
      <c r="M24" s="16"/>
    </row>
    <row r="25" spans="1:13" s="29" customFormat="1" ht="31.5" x14ac:dyDescent="0.25">
      <c r="A25" s="16"/>
      <c r="B25" s="17" t="s">
        <v>263</v>
      </c>
      <c r="C25" s="10" t="s">
        <v>102</v>
      </c>
      <c r="D25" s="10"/>
      <c r="E25" s="10">
        <v>0</v>
      </c>
      <c r="F25" s="10">
        <v>1410.8</v>
      </c>
      <c r="G25" s="10">
        <f>E25+F25</f>
        <v>1410.8</v>
      </c>
      <c r="H25" s="10">
        <v>0</v>
      </c>
      <c r="I25" s="10">
        <v>1488.5</v>
      </c>
      <c r="J25" s="10">
        <f>H25+I25</f>
        <v>1488.5</v>
      </c>
      <c r="K25" s="12">
        <f>E25-H25</f>
        <v>0</v>
      </c>
      <c r="L25" s="12">
        <f>F25-I25</f>
        <v>-77.700000000000045</v>
      </c>
      <c r="M25" s="12">
        <f>K25+L25</f>
        <v>-77.700000000000045</v>
      </c>
    </row>
    <row r="26" spans="1:13" s="29" customFormat="1" ht="15.75" x14ac:dyDescent="0.25">
      <c r="A26" s="66"/>
      <c r="B26" s="67"/>
      <c r="C26" s="44"/>
      <c r="D26" s="44"/>
      <c r="E26" s="44"/>
      <c r="F26" s="44"/>
      <c r="G26" s="44"/>
      <c r="H26" s="44"/>
      <c r="I26" s="44"/>
      <c r="J26" s="44"/>
      <c r="K26" s="47"/>
      <c r="L26" s="47"/>
      <c r="M26" s="48"/>
    </row>
    <row r="27" spans="1:13" s="29" customFormat="1" ht="15.75" x14ac:dyDescent="0.25">
      <c r="A27" s="174" t="s">
        <v>264</v>
      </c>
      <c r="B27" s="175"/>
      <c r="C27" s="175"/>
      <c r="D27" s="175"/>
      <c r="E27" s="175"/>
      <c r="F27" s="175"/>
      <c r="G27" s="175"/>
      <c r="H27" s="175"/>
      <c r="I27" s="175"/>
      <c r="J27" s="175"/>
      <c r="K27" s="175"/>
      <c r="L27" s="175"/>
      <c r="M27" s="176"/>
    </row>
    <row r="28" spans="1:13" s="29" customFormat="1" ht="15.75" x14ac:dyDescent="0.25">
      <c r="A28" s="10" t="s">
        <v>120</v>
      </c>
      <c r="B28" s="11" t="s">
        <v>121</v>
      </c>
      <c r="C28" s="11"/>
      <c r="D28" s="11"/>
      <c r="E28" s="11"/>
      <c r="F28" s="11"/>
      <c r="G28" s="11"/>
      <c r="H28" s="11"/>
      <c r="I28" s="11"/>
      <c r="J28" s="11"/>
      <c r="K28" s="11"/>
      <c r="L28" s="11"/>
      <c r="M28" s="11"/>
    </row>
    <row r="29" spans="1:13" s="29" customFormat="1" ht="15.75" x14ac:dyDescent="0.25">
      <c r="A29" s="10"/>
      <c r="B29" s="17" t="s">
        <v>98</v>
      </c>
      <c r="C29" s="10" t="s">
        <v>55</v>
      </c>
      <c r="D29" s="10"/>
      <c r="E29" s="12">
        <v>0</v>
      </c>
      <c r="F29" s="12">
        <v>1587</v>
      </c>
      <c r="G29" s="12">
        <f>E29+F29</f>
        <v>1587</v>
      </c>
      <c r="H29" s="12">
        <v>0</v>
      </c>
      <c r="I29" s="12">
        <v>656.9</v>
      </c>
      <c r="J29" s="12">
        <f>H29+I29</f>
        <v>656.9</v>
      </c>
      <c r="K29" s="12">
        <f>E29-H29</f>
        <v>0</v>
      </c>
      <c r="L29" s="12">
        <f>F29-J29</f>
        <v>930.1</v>
      </c>
      <c r="M29" s="12">
        <f>K29+L29</f>
        <v>930.1</v>
      </c>
    </row>
    <row r="30" spans="1:13" s="29" customFormat="1" ht="15.75" x14ac:dyDescent="0.25">
      <c r="A30" s="10"/>
      <c r="B30" s="17"/>
      <c r="C30" s="10"/>
      <c r="D30" s="10"/>
      <c r="E30" s="12"/>
      <c r="F30" s="12"/>
      <c r="G30" s="12"/>
      <c r="H30" s="12"/>
      <c r="I30" s="12"/>
      <c r="J30" s="12"/>
      <c r="K30" s="12"/>
      <c r="L30" s="12"/>
      <c r="M30" s="12"/>
    </row>
    <row r="31" spans="1:13" s="29" customFormat="1" ht="15.75" x14ac:dyDescent="0.25">
      <c r="A31" s="16" t="s">
        <v>124</v>
      </c>
      <c r="B31" s="11" t="s">
        <v>125</v>
      </c>
      <c r="C31" s="11"/>
      <c r="D31" s="11"/>
      <c r="E31" s="16"/>
      <c r="F31" s="16"/>
      <c r="G31" s="16"/>
      <c r="H31" s="16"/>
      <c r="I31" s="16"/>
      <c r="J31" s="16"/>
      <c r="K31" s="16"/>
      <c r="L31" s="16"/>
      <c r="M31" s="16"/>
    </row>
    <row r="32" spans="1:13" s="29" customFormat="1" ht="15.75" x14ac:dyDescent="0.25">
      <c r="A32" s="10"/>
      <c r="B32" s="17" t="s">
        <v>261</v>
      </c>
      <c r="C32" s="10" t="s">
        <v>262</v>
      </c>
      <c r="D32" s="10"/>
      <c r="E32" s="13">
        <v>0</v>
      </c>
      <c r="F32" s="13">
        <v>2</v>
      </c>
      <c r="G32" s="13">
        <f>E32+F32</f>
        <v>2</v>
      </c>
      <c r="H32" s="13">
        <v>0</v>
      </c>
      <c r="I32" s="13">
        <v>2</v>
      </c>
      <c r="J32" s="13">
        <f>H32+I32</f>
        <v>2</v>
      </c>
      <c r="K32" s="13">
        <f t="shared" ref="K32:L32" si="0">E32-H32</f>
        <v>0</v>
      </c>
      <c r="L32" s="13">
        <f t="shared" si="0"/>
        <v>0</v>
      </c>
      <c r="M32" s="13">
        <f>K32+L32</f>
        <v>0</v>
      </c>
    </row>
    <row r="33" spans="1:13" s="29" customFormat="1" ht="15.75" x14ac:dyDescent="0.25">
      <c r="A33" s="10"/>
      <c r="B33" s="17"/>
      <c r="C33" s="10"/>
      <c r="D33" s="10"/>
      <c r="E33" s="13"/>
      <c r="F33" s="13"/>
      <c r="G33" s="13"/>
      <c r="H33" s="13"/>
      <c r="I33" s="13"/>
      <c r="J33" s="13"/>
      <c r="K33" s="13"/>
      <c r="L33" s="13"/>
      <c r="M33" s="13"/>
    </row>
    <row r="34" spans="1:13" s="29" customFormat="1" ht="15.75" x14ac:dyDescent="0.25">
      <c r="A34" s="16" t="s">
        <v>130</v>
      </c>
      <c r="B34" s="11" t="s">
        <v>131</v>
      </c>
      <c r="C34" s="11"/>
      <c r="D34" s="11"/>
      <c r="E34" s="16"/>
      <c r="F34" s="16"/>
      <c r="G34" s="16"/>
      <c r="H34" s="16"/>
      <c r="I34" s="16"/>
      <c r="J34" s="16"/>
      <c r="K34" s="16"/>
      <c r="L34" s="16"/>
      <c r="M34" s="16"/>
    </row>
    <row r="35" spans="1:13" s="29" customFormat="1" ht="47.25" x14ac:dyDescent="0.25">
      <c r="A35" s="16"/>
      <c r="B35" s="17" t="s">
        <v>265</v>
      </c>
      <c r="C35" s="10" t="s">
        <v>102</v>
      </c>
      <c r="D35" s="10"/>
      <c r="E35" s="12">
        <v>0</v>
      </c>
      <c r="F35" s="10">
        <v>793.5</v>
      </c>
      <c r="G35" s="10">
        <f>E35+F35</f>
        <v>793.5</v>
      </c>
      <c r="H35" s="12">
        <v>0</v>
      </c>
      <c r="I35" s="12">
        <v>328.5</v>
      </c>
      <c r="J35" s="12">
        <f>H35+I35</f>
        <v>328.5</v>
      </c>
      <c r="K35" s="12">
        <f t="shared" ref="K35:L35" si="1">E35-H35</f>
        <v>0</v>
      </c>
      <c r="L35" s="14">
        <f t="shared" si="1"/>
        <v>465</v>
      </c>
      <c r="M35" s="14">
        <f>K35+L35</f>
        <v>465</v>
      </c>
    </row>
    <row r="36" spans="1:13" s="29" customFormat="1" ht="15.75" x14ac:dyDescent="0.25">
      <c r="A36" s="66"/>
      <c r="B36" s="67"/>
      <c r="C36" s="44"/>
      <c r="D36" s="44"/>
      <c r="E36" s="47"/>
      <c r="F36" s="44"/>
      <c r="G36" s="44"/>
      <c r="H36" s="47"/>
      <c r="I36" s="47"/>
      <c r="J36" s="47"/>
      <c r="K36" s="47"/>
      <c r="L36" s="68"/>
      <c r="M36" s="69"/>
    </row>
    <row r="37" spans="1:13" s="29" customFormat="1" ht="15.75" x14ac:dyDescent="0.25">
      <c r="A37" s="177" t="s">
        <v>266</v>
      </c>
      <c r="B37" s="175"/>
      <c r="C37" s="175"/>
      <c r="D37" s="175"/>
      <c r="E37" s="175"/>
      <c r="F37" s="175"/>
      <c r="G37" s="175"/>
      <c r="H37" s="175"/>
      <c r="I37" s="175"/>
      <c r="J37" s="175"/>
      <c r="K37" s="175"/>
      <c r="L37" s="175"/>
      <c r="M37" s="176"/>
    </row>
    <row r="38" spans="1:13" s="29" customFormat="1" ht="15.75" x14ac:dyDescent="0.25">
      <c r="A38" s="10" t="s">
        <v>120</v>
      </c>
      <c r="B38" s="11" t="s">
        <v>121</v>
      </c>
      <c r="C38" s="11"/>
      <c r="D38" s="11"/>
      <c r="E38" s="11"/>
      <c r="F38" s="11"/>
      <c r="G38" s="11"/>
      <c r="H38" s="11"/>
      <c r="I38" s="11"/>
      <c r="J38" s="11"/>
      <c r="K38" s="11"/>
      <c r="L38" s="11"/>
      <c r="M38" s="11"/>
    </row>
    <row r="39" spans="1:13" s="29" customFormat="1" ht="15.75" x14ac:dyDescent="0.25">
      <c r="A39" s="10"/>
      <c r="B39" s="17" t="s">
        <v>98</v>
      </c>
      <c r="C39" s="10" t="s">
        <v>55</v>
      </c>
      <c r="D39" s="10"/>
      <c r="E39" s="12">
        <v>0</v>
      </c>
      <c r="F39" s="12">
        <v>310</v>
      </c>
      <c r="G39" s="12">
        <f>E39+F39</f>
        <v>310</v>
      </c>
      <c r="H39" s="12">
        <v>0</v>
      </c>
      <c r="I39" s="12">
        <v>231.3</v>
      </c>
      <c r="J39" s="12">
        <f>H39+I39</f>
        <v>231.3</v>
      </c>
      <c r="K39" s="12">
        <f>E39-H39</f>
        <v>0</v>
      </c>
      <c r="L39" s="12">
        <f>F39-J39</f>
        <v>78.699999999999989</v>
      </c>
      <c r="M39" s="12">
        <f>K39+L39</f>
        <v>78.699999999999989</v>
      </c>
    </row>
    <row r="40" spans="1:13" s="29" customFormat="1" ht="15.75" x14ac:dyDescent="0.25">
      <c r="A40" s="10"/>
      <c r="B40" s="17"/>
      <c r="C40" s="10"/>
      <c r="D40" s="10"/>
      <c r="E40" s="12"/>
      <c r="F40" s="12"/>
      <c r="G40" s="12"/>
      <c r="H40" s="12"/>
      <c r="I40" s="12"/>
      <c r="J40" s="12"/>
      <c r="K40" s="12"/>
      <c r="L40" s="12"/>
      <c r="M40" s="12"/>
    </row>
    <row r="41" spans="1:13" s="29" customFormat="1" ht="15.75" x14ac:dyDescent="0.25">
      <c r="A41" s="16" t="s">
        <v>124</v>
      </c>
      <c r="B41" s="11" t="s">
        <v>125</v>
      </c>
      <c r="C41" s="11"/>
      <c r="D41" s="11"/>
      <c r="E41" s="16"/>
      <c r="F41" s="16"/>
      <c r="G41" s="16"/>
      <c r="H41" s="16"/>
      <c r="I41" s="16"/>
      <c r="J41" s="16"/>
      <c r="K41" s="16"/>
      <c r="L41" s="16"/>
      <c r="M41" s="16"/>
    </row>
    <row r="42" spans="1:13" s="29" customFormat="1" ht="15.75" x14ac:dyDescent="0.25">
      <c r="A42" s="10"/>
      <c r="B42" s="17" t="s">
        <v>261</v>
      </c>
      <c r="C42" s="10" t="s">
        <v>262</v>
      </c>
      <c r="D42" s="10"/>
      <c r="E42" s="13">
        <v>0</v>
      </c>
      <c r="F42" s="13">
        <v>1</v>
      </c>
      <c r="G42" s="13">
        <f>E42+F42</f>
        <v>1</v>
      </c>
      <c r="H42" s="13">
        <v>0</v>
      </c>
      <c r="I42" s="13">
        <v>1</v>
      </c>
      <c r="J42" s="13">
        <f>H42+I42</f>
        <v>1</v>
      </c>
      <c r="K42" s="13">
        <f>E42-H42</f>
        <v>0</v>
      </c>
      <c r="L42" s="13">
        <f>F42-I42</f>
        <v>0</v>
      </c>
      <c r="M42" s="13">
        <f>K42+L42</f>
        <v>0</v>
      </c>
    </row>
    <row r="43" spans="1:13" s="29" customFormat="1" ht="15.75" x14ac:dyDescent="0.25">
      <c r="A43" s="10"/>
      <c r="B43" s="17"/>
      <c r="C43" s="10"/>
      <c r="D43" s="10"/>
      <c r="E43" s="13"/>
      <c r="F43" s="13"/>
      <c r="G43" s="13"/>
      <c r="H43" s="13"/>
      <c r="I43" s="13"/>
      <c r="J43" s="13"/>
      <c r="K43" s="13"/>
      <c r="L43" s="13"/>
      <c r="M43" s="13"/>
    </row>
    <row r="44" spans="1:13" s="29" customFormat="1" ht="15.75" x14ac:dyDescent="0.25">
      <c r="A44" s="16" t="s">
        <v>130</v>
      </c>
      <c r="B44" s="11" t="s">
        <v>131</v>
      </c>
      <c r="C44" s="11"/>
      <c r="D44" s="11"/>
      <c r="E44" s="16"/>
      <c r="F44" s="16"/>
      <c r="G44" s="16"/>
      <c r="H44" s="16"/>
      <c r="I44" s="16"/>
      <c r="J44" s="16"/>
      <c r="K44" s="16"/>
      <c r="L44" s="16"/>
      <c r="M44" s="16"/>
    </row>
    <row r="45" spans="1:13" s="29" customFormat="1" ht="47.25" x14ac:dyDescent="0.25">
      <c r="A45" s="16"/>
      <c r="B45" s="17" t="s">
        <v>267</v>
      </c>
      <c r="C45" s="10" t="s">
        <v>102</v>
      </c>
      <c r="D45" s="10"/>
      <c r="E45" s="12">
        <v>0</v>
      </c>
      <c r="F45" s="12">
        <v>310</v>
      </c>
      <c r="G45" s="12">
        <f>E45+F45</f>
        <v>310</v>
      </c>
      <c r="H45" s="12">
        <v>0</v>
      </c>
      <c r="I45" s="12">
        <v>231.3</v>
      </c>
      <c r="J45" s="12">
        <f>H45+I45</f>
        <v>231.3</v>
      </c>
      <c r="K45" s="21">
        <f>E45-H45</f>
        <v>0</v>
      </c>
      <c r="L45" s="12">
        <f>F45-I45</f>
        <v>78.699999999999989</v>
      </c>
      <c r="M45" s="12">
        <f>K45+L45</f>
        <v>78.699999999999989</v>
      </c>
    </row>
    <row r="46" spans="1:13" hidden="1" outlineLevel="1" x14ac:dyDescent="0.25">
      <c r="A46" s="4">
        <v>4</v>
      </c>
      <c r="B46" s="5" t="s">
        <v>21</v>
      </c>
      <c r="C46" s="5"/>
      <c r="D46" s="5"/>
      <c r="E46" s="5"/>
      <c r="F46" s="5"/>
      <c r="G46" s="5"/>
      <c r="H46" s="5"/>
      <c r="I46" s="5"/>
      <c r="J46" s="5"/>
      <c r="K46" s="5"/>
      <c r="L46" s="5"/>
      <c r="M46" s="5"/>
    </row>
    <row r="47" spans="1:13" hidden="1" outlineLevel="1" x14ac:dyDescent="0.25">
      <c r="A47" s="5"/>
      <c r="B47" s="5" t="s">
        <v>19</v>
      </c>
      <c r="C47" s="5"/>
      <c r="D47" s="5"/>
      <c r="E47" s="5"/>
      <c r="F47" s="5"/>
      <c r="G47" s="5"/>
      <c r="H47" s="5"/>
      <c r="I47" s="5"/>
      <c r="J47" s="5"/>
      <c r="K47" s="5"/>
      <c r="L47" s="5"/>
      <c r="M47" s="5"/>
    </row>
    <row r="48" spans="1:13" collapsed="1" x14ac:dyDescent="0.25"/>
    <row r="49" spans="1:10" ht="32.25" customHeight="1" x14ac:dyDescent="0.25">
      <c r="A49" s="162" t="s">
        <v>22</v>
      </c>
      <c r="B49" s="162"/>
      <c r="C49" s="162"/>
      <c r="D49" s="162"/>
      <c r="E49" s="162"/>
      <c r="G49" t="s">
        <v>23</v>
      </c>
      <c r="J49" t="s">
        <v>25</v>
      </c>
    </row>
    <row r="50" spans="1:10" x14ac:dyDescent="0.25">
      <c r="G50" s="163" t="s">
        <v>24</v>
      </c>
      <c r="H50" s="163"/>
    </row>
    <row r="52" spans="1:10" x14ac:dyDescent="0.25">
      <c r="A52" t="s">
        <v>26</v>
      </c>
      <c r="G52" t="s">
        <v>23</v>
      </c>
      <c r="J52" t="s">
        <v>27</v>
      </c>
    </row>
    <row r="53" spans="1:10" x14ac:dyDescent="0.25">
      <c r="G53" s="163" t="s">
        <v>24</v>
      </c>
      <c r="H53" s="163"/>
    </row>
  </sheetData>
  <mergeCells count="22">
    <mergeCell ref="A6:L6"/>
    <mergeCell ref="A7:L7"/>
    <mergeCell ref="A8:L8"/>
    <mergeCell ref="A9:L9"/>
    <mergeCell ref="A12:C12"/>
    <mergeCell ref="F12:M12"/>
    <mergeCell ref="A37:M37"/>
    <mergeCell ref="E11:G11"/>
    <mergeCell ref="A49:E49"/>
    <mergeCell ref="G50:H50"/>
    <mergeCell ref="G53:H53"/>
    <mergeCell ref="A17:M17"/>
    <mergeCell ref="A27:M27"/>
    <mergeCell ref="A13:E13"/>
    <mergeCell ref="G13:L13"/>
    <mergeCell ref="A15:A16"/>
    <mergeCell ref="B15:B16"/>
    <mergeCell ref="C15:C16"/>
    <mergeCell ref="D15:D16"/>
    <mergeCell ref="E15:G15"/>
    <mergeCell ref="H15:J15"/>
    <mergeCell ref="K15:M15"/>
  </mergeCells>
  <pageMargins left="0.7" right="0.7" top="0.75" bottom="0.75" header="0.3" footer="0.3"/>
  <pageSetup paperSize="9" scale="89" fitToHeight="0" orientation="landscape" verticalDpi="0" r:id="rId1"/>
  <headerFooter>
    <oddHeader>&amp;C&amp;P</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Q32"/>
  <sheetViews>
    <sheetView topLeftCell="A16" zoomScaleNormal="100" workbookViewId="0">
      <selection activeCell="K33" sqref="K33"/>
    </sheetView>
  </sheetViews>
  <sheetFormatPr defaultRowHeight="15" outlineLevelRow="1" outlineLevelCol="1" x14ac:dyDescent="0.25"/>
  <cols>
    <col min="2" max="2" width="29.28515625" customWidth="1"/>
    <col min="4" max="4" width="0" hidden="1" customWidth="1" outlineLevel="1"/>
    <col min="5" max="5" width="10" customWidth="1" collapsed="1"/>
    <col min="6" max="6" width="13.140625" customWidth="1"/>
    <col min="8" max="8" width="10" customWidth="1"/>
    <col min="9" max="9" width="12.28515625" customWidth="1"/>
    <col min="11" max="11" width="10.28515625" customWidth="1"/>
    <col min="12" max="12" width="12.42578125" customWidth="1"/>
  </cols>
  <sheetData>
    <row r="1" spans="1:17" ht="16.5" x14ac:dyDescent="0.25">
      <c r="A1" s="1"/>
      <c r="K1" t="s">
        <v>0</v>
      </c>
    </row>
    <row r="2" spans="1:17" ht="16.5" x14ac:dyDescent="0.25">
      <c r="A2" s="1"/>
      <c r="K2" t="s">
        <v>12</v>
      </c>
    </row>
    <row r="3" spans="1:17" ht="16.5" x14ac:dyDescent="0.25">
      <c r="A3" s="1"/>
      <c r="K3" t="s">
        <v>13</v>
      </c>
    </row>
    <row r="4" spans="1:17" ht="16.5" x14ac:dyDescent="0.25">
      <c r="A4" s="1"/>
      <c r="K4" t="s">
        <v>14</v>
      </c>
    </row>
    <row r="5" spans="1:17" ht="8.25" hidden="1" customHeight="1" outlineLevel="1" x14ac:dyDescent="0.25">
      <c r="A5" s="1" t="s">
        <v>1</v>
      </c>
    </row>
    <row r="6" spans="1:17" ht="24" customHeight="1" collapsed="1" x14ac:dyDescent="0.3">
      <c r="A6" s="156" t="s">
        <v>15</v>
      </c>
      <c r="B6" s="156"/>
      <c r="C6" s="156"/>
      <c r="D6" s="156"/>
      <c r="E6" s="156"/>
      <c r="F6" s="156"/>
      <c r="G6" s="156"/>
      <c r="H6" s="156"/>
      <c r="I6" s="156"/>
      <c r="J6" s="156"/>
      <c r="K6" s="156"/>
      <c r="L6" s="156"/>
    </row>
    <row r="7" spans="1:17" ht="23.25" customHeight="1" x14ac:dyDescent="0.25">
      <c r="A7" s="157" t="s">
        <v>28</v>
      </c>
      <c r="B7" s="157"/>
      <c r="C7" s="157"/>
      <c r="D7" s="157"/>
      <c r="E7" s="157"/>
      <c r="F7" s="157"/>
      <c r="G7" s="157"/>
      <c r="H7" s="157"/>
      <c r="I7" s="157"/>
      <c r="J7" s="157"/>
      <c r="K7" s="157"/>
      <c r="L7" s="157"/>
    </row>
    <row r="8" spans="1:17" ht="18.75" customHeight="1" x14ac:dyDescent="0.3">
      <c r="A8" s="158" t="s">
        <v>45</v>
      </c>
      <c r="B8" s="158"/>
      <c r="C8" s="158"/>
      <c r="D8" s="158"/>
      <c r="E8" s="158"/>
      <c r="F8" s="158"/>
      <c r="G8" s="158"/>
      <c r="H8" s="158"/>
      <c r="I8" s="158"/>
      <c r="J8" s="158"/>
      <c r="K8" s="158"/>
      <c r="L8" s="158"/>
    </row>
    <row r="9" spans="1:17" s="7" customFormat="1" ht="15" customHeight="1" x14ac:dyDescent="0.2">
      <c r="A9" s="159" t="s">
        <v>16</v>
      </c>
      <c r="B9" s="159"/>
      <c r="C9" s="159"/>
      <c r="D9" s="159"/>
      <c r="E9" s="159"/>
      <c r="F9" s="159"/>
      <c r="G9" s="159"/>
      <c r="H9" s="159"/>
      <c r="I9" s="159"/>
      <c r="J9" s="159"/>
      <c r="K9" s="159"/>
      <c r="L9" s="159"/>
    </row>
    <row r="10" spans="1:17" ht="6.75" customHeight="1" x14ac:dyDescent="0.25"/>
    <row r="11" spans="1:17" ht="18.75" customHeight="1" x14ac:dyDescent="0.3">
      <c r="A11" s="1" t="s">
        <v>1</v>
      </c>
      <c r="E11" s="164" t="s">
        <v>46</v>
      </c>
      <c r="F11" s="164"/>
      <c r="G11" s="164"/>
      <c r="H11" s="6"/>
      <c r="I11" s="6"/>
      <c r="J11" s="6"/>
    </row>
    <row r="12" spans="1:17" ht="27.75" customHeight="1" x14ac:dyDescent="0.25">
      <c r="A12" s="160">
        <v>4116420</v>
      </c>
      <c r="B12" s="160"/>
      <c r="C12" s="160"/>
      <c r="D12" s="27"/>
      <c r="F12" s="202" t="s">
        <v>87</v>
      </c>
      <c r="G12" s="202"/>
      <c r="H12" s="202"/>
      <c r="I12" s="202"/>
      <c r="J12" s="202"/>
      <c r="K12" s="202"/>
      <c r="L12" s="202"/>
      <c r="M12" s="202"/>
    </row>
    <row r="13" spans="1:17" s="7" customFormat="1" ht="29.25" customHeight="1" x14ac:dyDescent="0.2">
      <c r="A13" s="165" t="s">
        <v>42</v>
      </c>
      <c r="B13" s="165"/>
      <c r="C13" s="165"/>
      <c r="D13" s="165"/>
      <c r="E13" s="165"/>
      <c r="G13" s="165" t="s">
        <v>40</v>
      </c>
      <c r="H13" s="165"/>
      <c r="I13" s="165"/>
      <c r="J13" s="165"/>
      <c r="K13" s="165"/>
      <c r="L13" s="165"/>
    </row>
    <row r="15" spans="1:17" ht="44.25" customHeight="1" x14ac:dyDescent="0.25">
      <c r="A15" s="166" t="s">
        <v>2</v>
      </c>
      <c r="B15" s="167" t="s">
        <v>3</v>
      </c>
      <c r="C15" s="167" t="s">
        <v>4</v>
      </c>
      <c r="D15" s="190" t="s">
        <v>5</v>
      </c>
      <c r="E15" s="167" t="s">
        <v>9</v>
      </c>
      <c r="F15" s="167"/>
      <c r="G15" s="167"/>
      <c r="H15" s="167" t="s">
        <v>10</v>
      </c>
      <c r="I15" s="167"/>
      <c r="J15" s="167"/>
      <c r="K15" s="167" t="s">
        <v>11</v>
      </c>
      <c r="L15" s="167"/>
      <c r="M15" s="167"/>
      <c r="N15" s="2"/>
      <c r="O15" s="2"/>
      <c r="P15" s="2"/>
      <c r="Q15" s="2"/>
    </row>
    <row r="16" spans="1:17" ht="30" x14ac:dyDescent="0.25">
      <c r="A16" s="166"/>
      <c r="B16" s="167"/>
      <c r="C16" s="167"/>
      <c r="D16" s="191"/>
      <c r="E16" s="8" t="s">
        <v>6</v>
      </c>
      <c r="F16" s="8" t="s">
        <v>7</v>
      </c>
      <c r="G16" s="8" t="s">
        <v>8</v>
      </c>
      <c r="H16" s="8" t="s">
        <v>6</v>
      </c>
      <c r="I16" s="8" t="s">
        <v>7</v>
      </c>
      <c r="J16" s="8" t="s">
        <v>8</v>
      </c>
      <c r="K16" s="8" t="s">
        <v>6</v>
      </c>
      <c r="L16" s="8" t="s">
        <v>7</v>
      </c>
      <c r="M16" s="8" t="s">
        <v>8</v>
      </c>
      <c r="N16" s="2"/>
      <c r="O16" s="2"/>
      <c r="P16" s="2"/>
      <c r="Q16" s="2"/>
    </row>
    <row r="17" spans="1:13" s="29" customFormat="1" ht="15.75" customHeight="1" x14ac:dyDescent="0.25">
      <c r="A17" s="177" t="s">
        <v>269</v>
      </c>
      <c r="B17" s="180"/>
      <c r="C17" s="180"/>
      <c r="D17" s="180"/>
      <c r="E17" s="180"/>
      <c r="F17" s="180"/>
      <c r="G17" s="180"/>
      <c r="H17" s="180"/>
      <c r="I17" s="180"/>
      <c r="J17" s="180"/>
      <c r="K17" s="180"/>
      <c r="L17" s="180"/>
      <c r="M17" s="181"/>
    </row>
    <row r="18" spans="1:13" s="29" customFormat="1" ht="15.75" x14ac:dyDescent="0.25">
      <c r="A18" s="10" t="s">
        <v>120</v>
      </c>
      <c r="B18" s="11" t="s">
        <v>121</v>
      </c>
      <c r="C18" s="11"/>
      <c r="D18" s="11"/>
      <c r="E18" s="11"/>
      <c r="F18" s="11"/>
      <c r="G18" s="11"/>
      <c r="H18" s="11"/>
      <c r="I18" s="11"/>
      <c r="J18" s="11"/>
      <c r="K18" s="11"/>
      <c r="L18" s="11"/>
      <c r="M18" s="11"/>
    </row>
    <row r="19" spans="1:13" s="29" customFormat="1" ht="15.75" x14ac:dyDescent="0.25">
      <c r="A19" s="10"/>
      <c r="B19" s="11" t="s">
        <v>98</v>
      </c>
      <c r="C19" s="16" t="s">
        <v>55</v>
      </c>
      <c r="D19" s="16"/>
      <c r="E19" s="12"/>
      <c r="F19" s="14">
        <v>526.79999999999995</v>
      </c>
      <c r="G19" s="14">
        <f>E19+F19</f>
        <v>526.79999999999995</v>
      </c>
      <c r="H19" s="12"/>
      <c r="I19" s="14">
        <v>363.2</v>
      </c>
      <c r="J19" s="14">
        <f>H19+I19</f>
        <v>363.2</v>
      </c>
      <c r="K19" s="12">
        <f>E19-H19</f>
        <v>0</v>
      </c>
      <c r="L19" s="12">
        <f t="shared" ref="L19:M19" si="0">F19-I19</f>
        <v>163.59999999999997</v>
      </c>
      <c r="M19" s="12">
        <f t="shared" si="0"/>
        <v>163.59999999999997</v>
      </c>
    </row>
    <row r="20" spans="1:13" s="29" customFormat="1" ht="15.75" x14ac:dyDescent="0.25">
      <c r="A20" s="10"/>
      <c r="B20" s="11"/>
      <c r="C20" s="16"/>
      <c r="D20" s="16"/>
      <c r="E20" s="12"/>
      <c r="F20" s="14"/>
      <c r="G20" s="14"/>
      <c r="H20" s="12"/>
      <c r="I20" s="14"/>
      <c r="J20" s="14"/>
      <c r="K20" s="12"/>
      <c r="L20" s="12"/>
      <c r="M20" s="12"/>
    </row>
    <row r="21" spans="1:13" s="29" customFormat="1" ht="15.75" x14ac:dyDescent="0.25">
      <c r="A21" s="16" t="s">
        <v>124</v>
      </c>
      <c r="B21" s="11" t="s">
        <v>125</v>
      </c>
      <c r="C21" s="11"/>
      <c r="D21" s="11"/>
      <c r="E21" s="16"/>
      <c r="F21" s="16"/>
      <c r="G21" s="16"/>
      <c r="H21" s="16"/>
      <c r="I21" s="16"/>
      <c r="J21" s="16"/>
      <c r="K21" s="16"/>
      <c r="L21" s="16"/>
      <c r="M21" s="16"/>
    </row>
    <row r="22" spans="1:13" s="29" customFormat="1" ht="15.75" x14ac:dyDescent="0.25">
      <c r="A22" s="10"/>
      <c r="B22" s="11" t="s">
        <v>261</v>
      </c>
      <c r="C22" s="16" t="s">
        <v>49</v>
      </c>
      <c r="D22" s="16"/>
      <c r="E22" s="10"/>
      <c r="F22" s="13">
        <v>1</v>
      </c>
      <c r="G22" s="13">
        <f>E22+F22</f>
        <v>1</v>
      </c>
      <c r="H22" s="10"/>
      <c r="I22" s="13">
        <v>1</v>
      </c>
      <c r="J22" s="13">
        <f>H22+I22</f>
        <v>1</v>
      </c>
      <c r="K22" s="13">
        <f>E22-H22</f>
        <v>0</v>
      </c>
      <c r="L22" s="13">
        <f t="shared" ref="L22:M22" si="1">F22-I22</f>
        <v>0</v>
      </c>
      <c r="M22" s="13">
        <f t="shared" si="1"/>
        <v>0</v>
      </c>
    </row>
    <row r="23" spans="1:13" s="29" customFormat="1" ht="15.75" x14ac:dyDescent="0.25">
      <c r="A23" s="10"/>
      <c r="B23" s="11"/>
      <c r="C23" s="16"/>
      <c r="D23" s="16"/>
      <c r="E23" s="10"/>
      <c r="F23" s="13"/>
      <c r="G23" s="13"/>
      <c r="H23" s="10"/>
      <c r="I23" s="13"/>
      <c r="J23" s="13"/>
      <c r="K23" s="13"/>
      <c r="L23" s="13"/>
      <c r="M23" s="13"/>
    </row>
    <row r="24" spans="1:13" s="29" customFormat="1" ht="15.75" x14ac:dyDescent="0.25">
      <c r="A24" s="16" t="s">
        <v>130</v>
      </c>
      <c r="B24" s="11" t="s">
        <v>131</v>
      </c>
      <c r="C24" s="11"/>
      <c r="D24" s="11"/>
      <c r="E24" s="16"/>
      <c r="F24" s="16"/>
      <c r="G24" s="16"/>
      <c r="H24" s="16"/>
      <c r="I24" s="16"/>
      <c r="J24" s="16"/>
      <c r="K24" s="16"/>
      <c r="L24" s="16"/>
      <c r="M24" s="16"/>
    </row>
    <row r="25" spans="1:13" s="29" customFormat="1" ht="15.75" x14ac:dyDescent="0.25">
      <c r="A25" s="16"/>
      <c r="B25" s="11" t="s">
        <v>268</v>
      </c>
      <c r="C25" s="16" t="s">
        <v>102</v>
      </c>
      <c r="D25" s="16"/>
      <c r="E25" s="12"/>
      <c r="F25" s="14">
        <v>526.79999999999995</v>
      </c>
      <c r="G25" s="14">
        <f>E25+F25</f>
        <v>526.79999999999995</v>
      </c>
      <c r="H25" s="12"/>
      <c r="I25" s="14">
        <v>363.2</v>
      </c>
      <c r="J25" s="14">
        <f>H25+I25</f>
        <v>363.2</v>
      </c>
      <c r="K25" s="12">
        <f>E25-H25</f>
        <v>0</v>
      </c>
      <c r="L25" s="12">
        <f t="shared" ref="L25:M25" si="2">F25-I25</f>
        <v>163.59999999999997</v>
      </c>
      <c r="M25" s="12">
        <f t="shared" si="2"/>
        <v>163.59999999999997</v>
      </c>
    </row>
    <row r="26" spans="1:13" hidden="1" outlineLevel="1" x14ac:dyDescent="0.25">
      <c r="A26" s="4">
        <v>4</v>
      </c>
      <c r="B26" s="5" t="s">
        <v>21</v>
      </c>
      <c r="C26" s="5"/>
      <c r="D26" s="5"/>
      <c r="E26" s="5"/>
      <c r="F26" s="5"/>
      <c r="G26" s="5"/>
      <c r="H26" s="5"/>
      <c r="I26" s="5"/>
      <c r="J26" s="5"/>
      <c r="K26" s="5"/>
      <c r="L26" s="5"/>
      <c r="M26" s="5"/>
    </row>
    <row r="27" spans="1:13" hidden="1" outlineLevel="1" x14ac:dyDescent="0.25">
      <c r="A27" s="5"/>
      <c r="B27" s="5" t="s">
        <v>19</v>
      </c>
      <c r="C27" s="5"/>
      <c r="D27" s="5"/>
      <c r="E27" s="5"/>
      <c r="F27" s="5"/>
      <c r="G27" s="5"/>
      <c r="H27" s="5"/>
      <c r="I27" s="5"/>
      <c r="J27" s="5"/>
      <c r="K27" s="5"/>
      <c r="L27" s="5"/>
      <c r="M27" s="5"/>
    </row>
    <row r="28" spans="1:13" ht="7.5" customHeight="1" collapsed="1" x14ac:dyDescent="0.25"/>
    <row r="29" spans="1:13" ht="32.25" customHeight="1" x14ac:dyDescent="0.25">
      <c r="A29" s="162" t="s">
        <v>22</v>
      </c>
      <c r="B29" s="162"/>
      <c r="C29" s="162"/>
      <c r="D29" s="162"/>
      <c r="E29" s="162"/>
      <c r="G29" t="s">
        <v>23</v>
      </c>
      <c r="J29" t="s">
        <v>25</v>
      </c>
    </row>
    <row r="30" spans="1:13" x14ac:dyDescent="0.25">
      <c r="G30" s="163" t="s">
        <v>24</v>
      </c>
      <c r="H30" s="163"/>
    </row>
    <row r="31" spans="1:13" x14ac:dyDescent="0.25">
      <c r="A31" t="s">
        <v>26</v>
      </c>
      <c r="G31" t="s">
        <v>23</v>
      </c>
      <c r="J31" t="s">
        <v>27</v>
      </c>
    </row>
    <row r="32" spans="1:13" x14ac:dyDescent="0.25">
      <c r="G32" s="163" t="s">
        <v>24</v>
      </c>
      <c r="H32" s="163"/>
    </row>
  </sheetData>
  <mergeCells count="20">
    <mergeCell ref="A6:L6"/>
    <mergeCell ref="A7:L7"/>
    <mergeCell ref="A8:L8"/>
    <mergeCell ref="A9:L9"/>
    <mergeCell ref="A12:C12"/>
    <mergeCell ref="F12:M12"/>
    <mergeCell ref="E11:G11"/>
    <mergeCell ref="A29:E29"/>
    <mergeCell ref="G30:H30"/>
    <mergeCell ref="G32:H32"/>
    <mergeCell ref="A17:M17"/>
    <mergeCell ref="A13:E13"/>
    <mergeCell ref="G13:L13"/>
    <mergeCell ref="A15:A16"/>
    <mergeCell ref="B15:B16"/>
    <mergeCell ref="C15:C16"/>
    <mergeCell ref="D15:D16"/>
    <mergeCell ref="E15:G15"/>
    <mergeCell ref="H15:J15"/>
    <mergeCell ref="K15:M15"/>
  </mergeCells>
  <pageMargins left="0.7" right="0.7" top="0.75" bottom="0.75" header="0.3" footer="0.3"/>
  <pageSetup paperSize="9" scale="91" fitToHeight="0" orientation="landscape" verticalDpi="0" r:id="rId1"/>
  <headerFooter>
    <oddHeader>&amp;C&amp;P</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Q32"/>
  <sheetViews>
    <sheetView topLeftCell="A19" zoomScaleNormal="100" workbookViewId="0">
      <selection activeCell="I36" sqref="I36"/>
    </sheetView>
  </sheetViews>
  <sheetFormatPr defaultRowHeight="15" outlineLevelRow="1" outlineLevelCol="1" x14ac:dyDescent="0.25"/>
  <cols>
    <col min="2" max="2" width="29.28515625" customWidth="1"/>
    <col min="4" max="4" width="0" hidden="1" customWidth="1" outlineLevel="1"/>
    <col min="5" max="5" width="10" customWidth="1" collapsed="1"/>
    <col min="6" max="6" width="13.28515625" customWidth="1"/>
    <col min="8" max="8" width="10" customWidth="1"/>
    <col min="9" max="9" width="12.5703125" customWidth="1"/>
    <col min="11" max="11" width="11.140625" customWidth="1"/>
    <col min="12" max="12" width="13.28515625" customWidth="1"/>
  </cols>
  <sheetData>
    <row r="1" spans="1:17" ht="16.5" x14ac:dyDescent="0.25">
      <c r="A1" s="1"/>
      <c r="K1" t="s">
        <v>0</v>
      </c>
    </row>
    <row r="2" spans="1:17" ht="16.5" x14ac:dyDescent="0.25">
      <c r="A2" s="1"/>
      <c r="K2" t="s">
        <v>12</v>
      </c>
    </row>
    <row r="3" spans="1:17" ht="16.5" x14ac:dyDescent="0.25">
      <c r="A3" s="1"/>
      <c r="K3" t="s">
        <v>13</v>
      </c>
    </row>
    <row r="4" spans="1:17" ht="16.5" x14ac:dyDescent="0.25">
      <c r="A4" s="1"/>
      <c r="K4" t="s">
        <v>14</v>
      </c>
    </row>
    <row r="5" spans="1:17" ht="16.5" x14ac:dyDescent="0.25">
      <c r="A5" s="1" t="s">
        <v>1</v>
      </c>
    </row>
    <row r="6" spans="1:17" ht="18.75" customHeight="1" x14ac:dyDescent="0.3">
      <c r="A6" s="156" t="s">
        <v>15</v>
      </c>
      <c r="B6" s="156"/>
      <c r="C6" s="156"/>
      <c r="D6" s="156"/>
      <c r="E6" s="156"/>
      <c r="F6" s="156"/>
      <c r="G6" s="156"/>
      <c r="H6" s="156"/>
      <c r="I6" s="156"/>
      <c r="J6" s="156"/>
      <c r="K6" s="156"/>
      <c r="L6" s="156"/>
    </row>
    <row r="7" spans="1:17" ht="23.25" customHeight="1" x14ac:dyDescent="0.25">
      <c r="A7" s="157" t="s">
        <v>28</v>
      </c>
      <c r="B7" s="157"/>
      <c r="C7" s="157"/>
      <c r="D7" s="157"/>
      <c r="E7" s="157"/>
      <c r="F7" s="157"/>
      <c r="G7" s="157"/>
      <c r="H7" s="157"/>
      <c r="I7" s="157"/>
      <c r="J7" s="157"/>
      <c r="K7" s="157"/>
      <c r="L7" s="157"/>
    </row>
    <row r="8" spans="1:17" ht="18.75" customHeight="1" x14ac:dyDescent="0.3">
      <c r="A8" s="158" t="s">
        <v>45</v>
      </c>
      <c r="B8" s="158"/>
      <c r="C8" s="158"/>
      <c r="D8" s="158"/>
      <c r="E8" s="158"/>
      <c r="F8" s="158"/>
      <c r="G8" s="158"/>
      <c r="H8" s="158"/>
      <c r="I8" s="158"/>
      <c r="J8" s="158"/>
      <c r="K8" s="158"/>
      <c r="L8" s="158"/>
    </row>
    <row r="9" spans="1:17" s="7" customFormat="1" ht="15" customHeight="1" x14ac:dyDescent="0.2">
      <c r="A9" s="159" t="s">
        <v>16</v>
      </c>
      <c r="B9" s="159"/>
      <c r="C9" s="159"/>
      <c r="D9" s="159"/>
      <c r="E9" s="159"/>
      <c r="F9" s="159"/>
      <c r="G9" s="159"/>
      <c r="H9" s="159"/>
      <c r="I9" s="159"/>
      <c r="J9" s="159"/>
      <c r="K9" s="159"/>
      <c r="L9" s="159"/>
    </row>
    <row r="11" spans="1:17" ht="16.5" customHeight="1" x14ac:dyDescent="0.3">
      <c r="A11" s="1" t="s">
        <v>1</v>
      </c>
      <c r="E11" s="164" t="s">
        <v>46</v>
      </c>
      <c r="F11" s="164"/>
      <c r="G11" s="164"/>
      <c r="H11" s="6"/>
      <c r="I11" s="6"/>
      <c r="J11" s="6"/>
    </row>
    <row r="12" spans="1:17" ht="27.75" customHeight="1" x14ac:dyDescent="0.25">
      <c r="A12" s="160">
        <v>4116430</v>
      </c>
      <c r="B12" s="160"/>
      <c r="C12" s="160"/>
      <c r="D12" s="27"/>
      <c r="F12" s="202" t="s">
        <v>88</v>
      </c>
      <c r="G12" s="202"/>
      <c r="H12" s="202"/>
      <c r="I12" s="202"/>
      <c r="J12" s="202"/>
      <c r="K12" s="202"/>
      <c r="L12" s="202"/>
      <c r="M12" s="202"/>
    </row>
    <row r="13" spans="1:17" s="7" customFormat="1" ht="28.5" customHeight="1" x14ac:dyDescent="0.2">
      <c r="A13" s="165" t="s">
        <v>42</v>
      </c>
      <c r="B13" s="165"/>
      <c r="C13" s="165"/>
      <c r="D13" s="165"/>
      <c r="E13" s="165"/>
      <c r="G13" s="165" t="s">
        <v>40</v>
      </c>
      <c r="H13" s="165"/>
      <c r="I13" s="165"/>
      <c r="J13" s="165"/>
      <c r="K13" s="165"/>
      <c r="L13" s="165"/>
    </row>
    <row r="14" spans="1:17" ht="5.25" customHeight="1" x14ac:dyDescent="0.25"/>
    <row r="15" spans="1:17" ht="44.25" customHeight="1" x14ac:dyDescent="0.25">
      <c r="A15" s="166" t="s">
        <v>2</v>
      </c>
      <c r="B15" s="167" t="s">
        <v>3</v>
      </c>
      <c r="C15" s="167" t="s">
        <v>4</v>
      </c>
      <c r="D15" s="190" t="s">
        <v>5</v>
      </c>
      <c r="E15" s="167" t="s">
        <v>9</v>
      </c>
      <c r="F15" s="167"/>
      <c r="G15" s="167"/>
      <c r="H15" s="167" t="s">
        <v>10</v>
      </c>
      <c r="I15" s="167"/>
      <c r="J15" s="167"/>
      <c r="K15" s="167" t="s">
        <v>11</v>
      </c>
      <c r="L15" s="167"/>
      <c r="M15" s="167"/>
      <c r="N15" s="2"/>
      <c r="O15" s="2"/>
      <c r="P15" s="2"/>
      <c r="Q15" s="2"/>
    </row>
    <row r="16" spans="1:17" ht="30" x14ac:dyDescent="0.25">
      <c r="A16" s="166"/>
      <c r="B16" s="167"/>
      <c r="C16" s="167"/>
      <c r="D16" s="191"/>
      <c r="E16" s="8" t="s">
        <v>6</v>
      </c>
      <c r="F16" s="8" t="s">
        <v>7</v>
      </c>
      <c r="G16" s="8" t="s">
        <v>8</v>
      </c>
      <c r="H16" s="8" t="s">
        <v>6</v>
      </c>
      <c r="I16" s="8" t="s">
        <v>7</v>
      </c>
      <c r="J16" s="8" t="s">
        <v>8</v>
      </c>
      <c r="K16" s="8" t="s">
        <v>6</v>
      </c>
      <c r="L16" s="8" t="s">
        <v>7</v>
      </c>
      <c r="M16" s="8" t="s">
        <v>8</v>
      </c>
      <c r="N16" s="2"/>
      <c r="O16" s="2"/>
      <c r="P16" s="2"/>
      <c r="Q16" s="2"/>
    </row>
    <row r="17" spans="1:13" s="29" customFormat="1" ht="15.75" customHeight="1" x14ac:dyDescent="0.25">
      <c r="A17" s="177" t="s">
        <v>272</v>
      </c>
      <c r="B17" s="180"/>
      <c r="C17" s="180"/>
      <c r="D17" s="180"/>
      <c r="E17" s="180"/>
      <c r="F17" s="180"/>
      <c r="G17" s="180"/>
      <c r="H17" s="180"/>
      <c r="I17" s="180"/>
      <c r="J17" s="180"/>
      <c r="K17" s="180"/>
      <c r="L17" s="180"/>
      <c r="M17" s="181"/>
    </row>
    <row r="18" spans="1:13" s="29" customFormat="1" ht="15.75" x14ac:dyDescent="0.25">
      <c r="A18" s="10" t="s">
        <v>120</v>
      </c>
      <c r="B18" s="11" t="s">
        <v>121</v>
      </c>
      <c r="C18" s="11"/>
      <c r="D18" s="11"/>
      <c r="E18" s="11"/>
      <c r="F18" s="11"/>
      <c r="G18" s="11"/>
      <c r="H18" s="11"/>
      <c r="I18" s="11"/>
      <c r="J18" s="11"/>
      <c r="K18" s="11"/>
      <c r="L18" s="11"/>
      <c r="M18" s="11"/>
    </row>
    <row r="19" spans="1:13" s="29" customFormat="1" ht="15.75" x14ac:dyDescent="0.25">
      <c r="A19" s="10"/>
      <c r="B19" s="11" t="s">
        <v>98</v>
      </c>
      <c r="C19" s="16" t="s">
        <v>55</v>
      </c>
      <c r="D19" s="16"/>
      <c r="E19" s="12"/>
      <c r="F19" s="14"/>
      <c r="G19" s="14">
        <v>643.5</v>
      </c>
      <c r="H19" s="12"/>
      <c r="I19" s="14"/>
      <c r="J19" s="14">
        <v>482.6</v>
      </c>
      <c r="K19" s="12">
        <v>0</v>
      </c>
      <c r="L19" s="12">
        <v>0</v>
      </c>
      <c r="M19" s="14">
        <f>G19-J19</f>
        <v>160.89999999999998</v>
      </c>
    </row>
    <row r="20" spans="1:13" s="29" customFormat="1" ht="15.75" x14ac:dyDescent="0.25">
      <c r="A20" s="10"/>
      <c r="B20" s="11"/>
      <c r="C20" s="16"/>
      <c r="D20" s="16"/>
      <c r="E20" s="12"/>
      <c r="F20" s="14"/>
      <c r="G20" s="14"/>
      <c r="H20" s="12"/>
      <c r="I20" s="14"/>
      <c r="J20" s="14"/>
      <c r="K20" s="12"/>
      <c r="L20" s="14"/>
      <c r="M20" s="14"/>
    </row>
    <row r="21" spans="1:13" s="29" customFormat="1" ht="15.75" x14ac:dyDescent="0.25">
      <c r="A21" s="16" t="s">
        <v>124</v>
      </c>
      <c r="B21" s="11" t="s">
        <v>125</v>
      </c>
      <c r="C21" s="11"/>
      <c r="D21" s="11"/>
      <c r="E21" s="16"/>
      <c r="F21" s="16"/>
      <c r="G21" s="16"/>
      <c r="H21" s="16"/>
      <c r="I21" s="16"/>
      <c r="J21" s="16"/>
      <c r="K21" s="16"/>
      <c r="L21" s="16"/>
      <c r="M21" s="16"/>
    </row>
    <row r="22" spans="1:13" s="29" customFormat="1" ht="15.75" x14ac:dyDescent="0.25">
      <c r="A22" s="10"/>
      <c r="B22" s="11" t="s">
        <v>270</v>
      </c>
      <c r="C22" s="16" t="s">
        <v>49</v>
      </c>
      <c r="D22" s="16"/>
      <c r="E22" s="10">
        <v>0</v>
      </c>
      <c r="F22" s="13">
        <v>0</v>
      </c>
      <c r="G22" s="13">
        <v>1</v>
      </c>
      <c r="H22" s="10">
        <v>0</v>
      </c>
      <c r="I22" s="13">
        <v>0</v>
      </c>
      <c r="J22" s="13">
        <v>1</v>
      </c>
      <c r="K22" s="10">
        <f>E22-H22</f>
        <v>0</v>
      </c>
      <c r="L22" s="13">
        <f>F22-I22</f>
        <v>0</v>
      </c>
      <c r="M22" s="13">
        <f>K22+L22</f>
        <v>0</v>
      </c>
    </row>
    <row r="23" spans="1:13" s="29" customFormat="1" ht="15.75" x14ac:dyDescent="0.25">
      <c r="A23" s="10"/>
      <c r="B23" s="11"/>
      <c r="C23" s="16"/>
      <c r="D23" s="16"/>
      <c r="E23" s="10"/>
      <c r="F23" s="13"/>
      <c r="G23" s="13"/>
      <c r="H23" s="10"/>
      <c r="I23" s="13"/>
      <c r="J23" s="13"/>
      <c r="K23" s="10"/>
      <c r="L23" s="13"/>
      <c r="M23" s="13"/>
    </row>
    <row r="24" spans="1:13" s="29" customFormat="1" ht="15.75" x14ac:dyDescent="0.25">
      <c r="A24" s="16" t="s">
        <v>130</v>
      </c>
      <c r="B24" s="11" t="s">
        <v>131</v>
      </c>
      <c r="C24" s="11"/>
      <c r="D24" s="11"/>
      <c r="E24" s="16"/>
      <c r="F24" s="16"/>
      <c r="G24" s="16"/>
      <c r="H24" s="16"/>
      <c r="I24" s="16"/>
      <c r="J24" s="16"/>
      <c r="K24" s="16"/>
      <c r="L24" s="16"/>
      <c r="M24" s="16"/>
    </row>
    <row r="25" spans="1:13" s="29" customFormat="1" ht="15.75" x14ac:dyDescent="0.25">
      <c r="A25" s="16"/>
      <c r="B25" s="11" t="s">
        <v>271</v>
      </c>
      <c r="C25" s="16" t="s">
        <v>102</v>
      </c>
      <c r="D25" s="16"/>
      <c r="E25" s="12">
        <v>0</v>
      </c>
      <c r="F25" s="14">
        <v>0</v>
      </c>
      <c r="G25" s="14">
        <v>643.5</v>
      </c>
      <c r="H25" s="12">
        <v>0</v>
      </c>
      <c r="I25" s="14">
        <v>0</v>
      </c>
      <c r="J25" s="14">
        <v>482.6</v>
      </c>
      <c r="K25" s="12">
        <f>E25-H25</f>
        <v>0</v>
      </c>
      <c r="L25" s="14">
        <f>F25-I25</f>
        <v>0</v>
      </c>
      <c r="M25" s="14">
        <f>G25-J25</f>
        <v>160.89999999999998</v>
      </c>
    </row>
    <row r="26" spans="1:13" hidden="1" outlineLevel="1" x14ac:dyDescent="0.25">
      <c r="A26" s="4">
        <v>4</v>
      </c>
      <c r="B26" s="5" t="s">
        <v>21</v>
      </c>
      <c r="C26" s="5"/>
      <c r="D26" s="5"/>
      <c r="E26" s="5"/>
      <c r="F26" s="5"/>
      <c r="G26" s="5"/>
      <c r="H26" s="5"/>
      <c r="I26" s="5"/>
      <c r="J26" s="5"/>
      <c r="K26" s="5"/>
      <c r="L26" s="5"/>
      <c r="M26" s="5"/>
    </row>
    <row r="27" spans="1:13" hidden="1" outlineLevel="1" x14ac:dyDescent="0.25">
      <c r="A27" s="5"/>
      <c r="B27" s="5" t="s">
        <v>19</v>
      </c>
      <c r="C27" s="5"/>
      <c r="D27" s="5"/>
      <c r="E27" s="5"/>
      <c r="F27" s="5"/>
      <c r="G27" s="5"/>
      <c r="H27" s="5"/>
      <c r="I27" s="5"/>
      <c r="J27" s="5"/>
      <c r="K27" s="5"/>
      <c r="L27" s="5"/>
      <c r="M27" s="5"/>
    </row>
    <row r="28" spans="1:13" ht="5.25" customHeight="1" collapsed="1" x14ac:dyDescent="0.25"/>
    <row r="29" spans="1:13" ht="32.25" customHeight="1" x14ac:dyDescent="0.25">
      <c r="A29" s="162" t="s">
        <v>22</v>
      </c>
      <c r="B29" s="162"/>
      <c r="C29" s="162"/>
      <c r="D29" s="162"/>
      <c r="E29" s="162"/>
      <c r="G29" t="s">
        <v>23</v>
      </c>
      <c r="J29" t="s">
        <v>25</v>
      </c>
    </row>
    <row r="30" spans="1:13" x14ac:dyDescent="0.25">
      <c r="G30" s="163" t="s">
        <v>24</v>
      </c>
      <c r="H30" s="163"/>
    </row>
    <row r="31" spans="1:13" x14ac:dyDescent="0.25">
      <c r="A31" t="s">
        <v>26</v>
      </c>
      <c r="G31" t="s">
        <v>23</v>
      </c>
      <c r="J31" t="s">
        <v>27</v>
      </c>
    </row>
    <row r="32" spans="1:13" x14ac:dyDescent="0.25">
      <c r="G32" s="163" t="s">
        <v>24</v>
      </c>
      <c r="H32" s="163"/>
    </row>
  </sheetData>
  <mergeCells count="20">
    <mergeCell ref="A6:L6"/>
    <mergeCell ref="A7:L7"/>
    <mergeCell ref="A8:L8"/>
    <mergeCell ref="A9:L9"/>
    <mergeCell ref="A12:C12"/>
    <mergeCell ref="F12:M12"/>
    <mergeCell ref="E11:G11"/>
    <mergeCell ref="A29:E29"/>
    <mergeCell ref="G30:H30"/>
    <mergeCell ref="G32:H32"/>
    <mergeCell ref="A17:M17"/>
    <mergeCell ref="A13:E13"/>
    <mergeCell ref="G13:L13"/>
    <mergeCell ref="A15:A16"/>
    <mergeCell ref="B15:B16"/>
    <mergeCell ref="C15:C16"/>
    <mergeCell ref="D15:D16"/>
    <mergeCell ref="E15:G15"/>
    <mergeCell ref="H15:J15"/>
    <mergeCell ref="K15:M15"/>
  </mergeCells>
  <pageMargins left="0.7" right="0.7" top="0.75" bottom="0.75" header="0.3" footer="0.3"/>
  <pageSetup paperSize="9" scale="90" fitToHeight="0" orientation="landscape" verticalDpi="0" r:id="rId1"/>
  <headerFooter>
    <oddHeader>&amp;C&amp;P</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Q35"/>
  <sheetViews>
    <sheetView topLeftCell="A22" zoomScaleNormal="100" workbookViewId="0">
      <selection activeCell="B23" sqref="B23"/>
    </sheetView>
  </sheetViews>
  <sheetFormatPr defaultRowHeight="15" outlineLevelRow="1" outlineLevelCol="1" x14ac:dyDescent="0.25"/>
  <cols>
    <col min="1" max="1" width="9.140625" style="15"/>
    <col min="2" max="2" width="41.140625" style="15" customWidth="1"/>
    <col min="3" max="3" width="9.140625" style="15"/>
    <col min="4" max="4" width="0" style="15" hidden="1" customWidth="1" outlineLevel="1"/>
    <col min="5" max="5" width="10" style="15" customWidth="1" collapsed="1"/>
    <col min="6" max="6" width="12.28515625" style="15" customWidth="1"/>
    <col min="7" max="7" width="9.140625" style="15"/>
    <col min="8" max="8" width="10" style="15" customWidth="1"/>
    <col min="9" max="9" width="12.140625" style="15" customWidth="1"/>
    <col min="10" max="10" width="9.140625" style="15"/>
    <col min="11" max="11" width="10.5703125" style="15" customWidth="1"/>
    <col min="12" max="12" width="12.5703125" style="15" customWidth="1"/>
    <col min="13" max="16384" width="9.140625" style="15"/>
  </cols>
  <sheetData>
    <row r="1" spans="1:17" ht="16.5" x14ac:dyDescent="0.25">
      <c r="A1" s="1"/>
      <c r="K1" s="15" t="s">
        <v>0</v>
      </c>
    </row>
    <row r="2" spans="1:17" ht="16.5" x14ac:dyDescent="0.25">
      <c r="A2" s="1"/>
      <c r="K2" s="15" t="s">
        <v>12</v>
      </c>
    </row>
    <row r="3" spans="1:17" ht="16.5" x14ac:dyDescent="0.25">
      <c r="A3" s="1"/>
      <c r="K3" s="15" t="s">
        <v>13</v>
      </c>
    </row>
    <row r="4" spans="1:17" ht="16.5" x14ac:dyDescent="0.25">
      <c r="A4" s="1"/>
      <c r="K4" s="15" t="s">
        <v>14</v>
      </c>
    </row>
    <row r="5" spans="1:17" ht="16.5" x14ac:dyDescent="0.25">
      <c r="A5" s="1" t="s">
        <v>1</v>
      </c>
    </row>
    <row r="6" spans="1:17" ht="30" customHeight="1" x14ac:dyDescent="0.3">
      <c r="A6" s="172" t="s">
        <v>15</v>
      </c>
      <c r="B6" s="172"/>
      <c r="C6" s="172"/>
      <c r="D6" s="172"/>
      <c r="E6" s="172"/>
      <c r="F6" s="172"/>
      <c r="G6" s="172"/>
      <c r="H6" s="172"/>
      <c r="I6" s="172"/>
      <c r="J6" s="172"/>
      <c r="K6" s="172"/>
      <c r="L6" s="172"/>
    </row>
    <row r="7" spans="1:17" ht="36.75" customHeight="1" x14ac:dyDescent="0.25">
      <c r="A7" s="157" t="s">
        <v>28</v>
      </c>
      <c r="B7" s="157"/>
      <c r="C7" s="157"/>
      <c r="D7" s="157"/>
      <c r="E7" s="157"/>
      <c r="F7" s="157"/>
      <c r="G7" s="157"/>
      <c r="H7" s="157"/>
      <c r="I7" s="157"/>
      <c r="J7" s="157"/>
      <c r="K7" s="157"/>
      <c r="L7" s="157"/>
    </row>
    <row r="8" spans="1:17" ht="18.75" customHeight="1" x14ac:dyDescent="0.3">
      <c r="A8" s="158" t="s">
        <v>45</v>
      </c>
      <c r="B8" s="158"/>
      <c r="C8" s="158"/>
      <c r="D8" s="158"/>
      <c r="E8" s="158"/>
      <c r="F8" s="158"/>
      <c r="G8" s="158"/>
      <c r="H8" s="158"/>
      <c r="I8" s="158"/>
      <c r="J8" s="158"/>
      <c r="K8" s="158"/>
      <c r="L8" s="158"/>
    </row>
    <row r="9" spans="1:17" s="7" customFormat="1" ht="15" customHeight="1" x14ac:dyDescent="0.2">
      <c r="A9" s="159" t="s">
        <v>16</v>
      </c>
      <c r="B9" s="159"/>
      <c r="C9" s="159"/>
      <c r="D9" s="159"/>
      <c r="E9" s="159"/>
      <c r="F9" s="159"/>
      <c r="G9" s="159"/>
      <c r="H9" s="159"/>
      <c r="I9" s="159"/>
      <c r="J9" s="159"/>
      <c r="K9" s="159"/>
      <c r="L9" s="159"/>
    </row>
    <row r="11" spans="1:17" ht="29.25" customHeight="1" x14ac:dyDescent="0.3">
      <c r="A11" s="1" t="s">
        <v>1</v>
      </c>
      <c r="E11" s="164" t="s">
        <v>46</v>
      </c>
      <c r="F11" s="164"/>
      <c r="G11" s="164"/>
      <c r="H11" s="6"/>
      <c r="I11" s="6"/>
      <c r="J11" s="6"/>
    </row>
    <row r="12" spans="1:17" ht="27.75" customHeight="1" x14ac:dyDescent="0.25">
      <c r="A12" s="160">
        <v>4117310</v>
      </c>
      <c r="B12" s="160"/>
      <c r="C12" s="160"/>
      <c r="D12" s="27"/>
      <c r="F12" s="201" t="s">
        <v>89</v>
      </c>
      <c r="G12" s="201"/>
      <c r="H12" s="201"/>
      <c r="I12" s="201"/>
      <c r="J12" s="201"/>
      <c r="K12" s="201"/>
      <c r="L12" s="201"/>
      <c r="M12" s="201"/>
    </row>
    <row r="13" spans="1:17" s="7" customFormat="1" ht="39.75" customHeight="1" x14ac:dyDescent="0.2">
      <c r="A13" s="165" t="s">
        <v>42</v>
      </c>
      <c r="B13" s="165"/>
      <c r="C13" s="165"/>
      <c r="D13" s="165"/>
      <c r="E13" s="165"/>
      <c r="G13" s="165" t="s">
        <v>40</v>
      </c>
      <c r="H13" s="165"/>
      <c r="I13" s="165"/>
      <c r="J13" s="165"/>
      <c r="K13" s="165"/>
      <c r="L13" s="165"/>
    </row>
    <row r="15" spans="1:17" ht="44.25" customHeight="1" x14ac:dyDescent="0.25">
      <c r="A15" s="166" t="s">
        <v>2</v>
      </c>
      <c r="B15" s="173" t="s">
        <v>3</v>
      </c>
      <c r="C15" s="173" t="s">
        <v>4</v>
      </c>
      <c r="D15" s="190" t="s">
        <v>5</v>
      </c>
      <c r="E15" s="173" t="s">
        <v>9</v>
      </c>
      <c r="F15" s="173"/>
      <c r="G15" s="173"/>
      <c r="H15" s="173" t="s">
        <v>10</v>
      </c>
      <c r="I15" s="173"/>
      <c r="J15" s="173"/>
      <c r="K15" s="173" t="s">
        <v>11</v>
      </c>
      <c r="L15" s="173"/>
      <c r="M15" s="173"/>
      <c r="N15" s="30"/>
      <c r="O15" s="30"/>
      <c r="P15" s="30"/>
      <c r="Q15" s="30"/>
    </row>
    <row r="16" spans="1:17" ht="30" x14ac:dyDescent="0.25">
      <c r="A16" s="166"/>
      <c r="B16" s="173"/>
      <c r="C16" s="173"/>
      <c r="D16" s="191"/>
      <c r="E16" s="31" t="s">
        <v>6</v>
      </c>
      <c r="F16" s="31" t="s">
        <v>7</v>
      </c>
      <c r="G16" s="31" t="s">
        <v>8</v>
      </c>
      <c r="H16" s="31" t="s">
        <v>6</v>
      </c>
      <c r="I16" s="31" t="s">
        <v>7</v>
      </c>
      <c r="J16" s="31" t="s">
        <v>8</v>
      </c>
      <c r="K16" s="31" t="s">
        <v>6</v>
      </c>
      <c r="L16" s="31" t="s">
        <v>7</v>
      </c>
      <c r="M16" s="31" t="s">
        <v>8</v>
      </c>
      <c r="N16" s="30"/>
      <c r="O16" s="30"/>
      <c r="P16" s="30"/>
      <c r="Q16" s="30"/>
    </row>
    <row r="17" spans="1:13" s="29" customFormat="1" ht="15.75" x14ac:dyDescent="0.25">
      <c r="A17" s="174" t="s">
        <v>273</v>
      </c>
      <c r="B17" s="175"/>
      <c r="C17" s="175"/>
      <c r="D17" s="175"/>
      <c r="E17" s="175"/>
      <c r="F17" s="175"/>
      <c r="G17" s="175"/>
      <c r="H17" s="175"/>
      <c r="I17" s="175"/>
      <c r="J17" s="175"/>
      <c r="K17" s="175"/>
      <c r="L17" s="175"/>
      <c r="M17" s="176"/>
    </row>
    <row r="18" spans="1:13" s="29" customFormat="1" ht="15.75" x14ac:dyDescent="0.25">
      <c r="A18" s="10" t="s">
        <v>120</v>
      </c>
      <c r="B18" s="11" t="s">
        <v>121</v>
      </c>
      <c r="C18" s="11"/>
      <c r="D18" s="11"/>
      <c r="E18" s="11"/>
      <c r="F18" s="11"/>
      <c r="G18" s="11"/>
      <c r="H18" s="11"/>
      <c r="I18" s="11"/>
      <c r="J18" s="11"/>
      <c r="K18" s="11"/>
      <c r="L18" s="11"/>
      <c r="M18" s="11"/>
    </row>
    <row r="19" spans="1:13" s="29" customFormat="1" ht="15.75" x14ac:dyDescent="0.25">
      <c r="A19" s="10"/>
      <c r="B19" s="70" t="s">
        <v>113</v>
      </c>
      <c r="C19" s="10" t="s">
        <v>55</v>
      </c>
      <c r="D19" s="10"/>
      <c r="E19" s="24">
        <v>96.4</v>
      </c>
      <c r="F19" s="12">
        <v>0</v>
      </c>
      <c r="G19" s="14">
        <f>E19+F19</f>
        <v>96.4</v>
      </c>
      <c r="H19" s="24">
        <v>96.3</v>
      </c>
      <c r="I19" s="12">
        <v>0</v>
      </c>
      <c r="J19" s="14">
        <f>H19+I19</f>
        <v>96.3</v>
      </c>
      <c r="K19" s="12">
        <f>E19-H19</f>
        <v>0.10000000000000853</v>
      </c>
      <c r="L19" s="12">
        <f>F19-I19</f>
        <v>0</v>
      </c>
      <c r="M19" s="12">
        <f>K19+L19</f>
        <v>0.10000000000000853</v>
      </c>
    </row>
    <row r="20" spans="1:13" s="29" customFormat="1" ht="15.75" x14ac:dyDescent="0.25">
      <c r="A20" s="10"/>
      <c r="B20" s="70"/>
      <c r="C20" s="10"/>
      <c r="D20" s="10"/>
      <c r="E20" s="24"/>
      <c r="F20" s="12"/>
      <c r="G20" s="14"/>
      <c r="H20" s="24"/>
      <c r="I20" s="12"/>
      <c r="J20" s="14"/>
      <c r="K20" s="12"/>
      <c r="L20" s="12"/>
      <c r="M20" s="12"/>
    </row>
    <row r="21" spans="1:13" s="29" customFormat="1" ht="15.75" x14ac:dyDescent="0.25">
      <c r="A21" s="16" t="s">
        <v>124</v>
      </c>
      <c r="B21" s="11" t="s">
        <v>125</v>
      </c>
      <c r="C21" s="11"/>
      <c r="D21" s="11"/>
      <c r="E21" s="16"/>
      <c r="F21" s="16"/>
      <c r="G21" s="16"/>
      <c r="H21" s="16"/>
      <c r="I21" s="16"/>
      <c r="J21" s="16"/>
      <c r="K21" s="16"/>
      <c r="L21" s="16"/>
      <c r="M21" s="16"/>
    </row>
    <row r="22" spans="1:13" s="29" customFormat="1" ht="150.75" customHeight="1" x14ac:dyDescent="0.25">
      <c r="A22" s="16"/>
      <c r="B22" s="28" t="s">
        <v>274</v>
      </c>
      <c r="C22" s="10" t="s">
        <v>49</v>
      </c>
      <c r="D22" s="50"/>
      <c r="E22" s="71">
        <v>1</v>
      </c>
      <c r="F22" s="13">
        <v>0</v>
      </c>
      <c r="G22" s="13">
        <f>E22+F22</f>
        <v>1</v>
      </c>
      <c r="H22" s="71">
        <v>1</v>
      </c>
      <c r="I22" s="13">
        <v>0</v>
      </c>
      <c r="J22" s="13">
        <f>H22+I22</f>
        <v>1</v>
      </c>
      <c r="K22" s="71">
        <f>E22-H22</f>
        <v>0</v>
      </c>
      <c r="L22" s="13">
        <v>0</v>
      </c>
      <c r="M22" s="13">
        <f>K22+L22</f>
        <v>0</v>
      </c>
    </row>
    <row r="23" spans="1:13" s="29" customFormat="1" ht="150.75" customHeight="1" x14ac:dyDescent="0.25">
      <c r="A23" s="10"/>
      <c r="B23" s="28" t="s">
        <v>275</v>
      </c>
      <c r="C23" s="10" t="s">
        <v>49</v>
      </c>
      <c r="D23" s="10"/>
      <c r="E23" s="72">
        <v>1</v>
      </c>
      <c r="F23" s="13">
        <v>0</v>
      </c>
      <c r="G23" s="13">
        <f>E23+F23</f>
        <v>1</v>
      </c>
      <c r="H23" s="72">
        <v>1</v>
      </c>
      <c r="I23" s="13">
        <v>0</v>
      </c>
      <c r="J23" s="13">
        <f>H23+I23</f>
        <v>1</v>
      </c>
      <c r="K23" s="72">
        <f>E23-H23</f>
        <v>0</v>
      </c>
      <c r="L23" s="13">
        <v>0</v>
      </c>
      <c r="M23" s="13">
        <f>K23+L23</f>
        <v>0</v>
      </c>
    </row>
    <row r="24" spans="1:13" s="29" customFormat="1" ht="15.75" x14ac:dyDescent="0.25">
      <c r="A24" s="10"/>
      <c r="B24" s="28"/>
      <c r="C24" s="10"/>
      <c r="D24" s="10"/>
      <c r="E24" s="72"/>
      <c r="F24" s="13"/>
      <c r="G24" s="13"/>
      <c r="H24" s="72"/>
      <c r="I24" s="13"/>
      <c r="J24" s="13"/>
      <c r="K24" s="72"/>
      <c r="L24" s="13"/>
      <c r="M24" s="13"/>
    </row>
    <row r="25" spans="1:13" s="29" customFormat="1" ht="15.75" x14ac:dyDescent="0.25">
      <c r="A25" s="16" t="s">
        <v>130</v>
      </c>
      <c r="B25" s="11" t="s">
        <v>131</v>
      </c>
      <c r="C25" s="11"/>
      <c r="D25" s="11"/>
      <c r="E25" s="16"/>
      <c r="F25" s="16"/>
      <c r="G25" s="16"/>
      <c r="H25" s="16"/>
      <c r="I25" s="16"/>
      <c r="J25" s="16"/>
      <c r="K25" s="16"/>
      <c r="L25" s="16"/>
      <c r="M25" s="16"/>
    </row>
    <row r="26" spans="1:13" s="29" customFormat="1" ht="15.75" x14ac:dyDescent="0.25">
      <c r="A26" s="16"/>
      <c r="B26" s="28" t="s">
        <v>276</v>
      </c>
      <c r="C26" s="10" t="s">
        <v>102</v>
      </c>
      <c r="D26" s="10"/>
      <c r="E26" s="24">
        <v>83.8</v>
      </c>
      <c r="F26" s="12">
        <v>0</v>
      </c>
      <c r="G26" s="14">
        <f t="shared" ref="G26:G27" si="0">E26+F26</f>
        <v>83.8</v>
      </c>
      <c r="H26" s="24">
        <v>83.8</v>
      </c>
      <c r="I26" s="12">
        <v>0</v>
      </c>
      <c r="J26" s="14">
        <f t="shared" ref="J26:J27" si="1">H26+I26</f>
        <v>83.8</v>
      </c>
      <c r="K26" s="12">
        <f t="shared" ref="K26:L27" si="2">E26-H26</f>
        <v>0</v>
      </c>
      <c r="L26" s="12">
        <f t="shared" si="2"/>
        <v>0</v>
      </c>
      <c r="M26" s="12">
        <f t="shared" ref="M26:M27" si="3">K26+L26</f>
        <v>0</v>
      </c>
    </row>
    <row r="27" spans="1:13" s="29" customFormat="1" ht="15.75" x14ac:dyDescent="0.25">
      <c r="A27" s="10"/>
      <c r="B27" s="28" t="s">
        <v>276</v>
      </c>
      <c r="C27" s="10" t="s">
        <v>102</v>
      </c>
      <c r="D27" s="10"/>
      <c r="E27" s="24">
        <v>12.6</v>
      </c>
      <c r="F27" s="12">
        <v>0</v>
      </c>
      <c r="G27" s="14">
        <f t="shared" si="0"/>
        <v>12.6</v>
      </c>
      <c r="H27" s="24">
        <v>12.5</v>
      </c>
      <c r="I27" s="12">
        <v>0</v>
      </c>
      <c r="J27" s="14">
        <f t="shared" si="1"/>
        <v>12.5</v>
      </c>
      <c r="K27" s="12">
        <f t="shared" si="2"/>
        <v>9.9999999999999645E-2</v>
      </c>
      <c r="L27" s="12">
        <f t="shared" si="2"/>
        <v>0</v>
      </c>
      <c r="M27" s="12">
        <f t="shared" si="3"/>
        <v>9.9999999999999645E-2</v>
      </c>
    </row>
    <row r="28" spans="1:13" hidden="1" outlineLevel="1" x14ac:dyDescent="0.25">
      <c r="A28" s="32">
        <v>4</v>
      </c>
      <c r="B28" s="45" t="s">
        <v>21</v>
      </c>
      <c r="C28" s="45"/>
      <c r="D28" s="45"/>
      <c r="E28" s="45"/>
      <c r="F28" s="45"/>
      <c r="G28" s="45"/>
      <c r="H28" s="45"/>
      <c r="I28" s="45"/>
      <c r="J28" s="45"/>
      <c r="K28" s="45"/>
      <c r="L28" s="45"/>
      <c r="M28" s="45"/>
    </row>
    <row r="29" spans="1:13" hidden="1" outlineLevel="1" x14ac:dyDescent="0.25">
      <c r="A29" s="45"/>
      <c r="B29" s="45" t="s">
        <v>19</v>
      </c>
      <c r="C29" s="45"/>
      <c r="D29" s="45"/>
      <c r="E29" s="45"/>
      <c r="F29" s="45"/>
      <c r="G29" s="45"/>
      <c r="H29" s="45"/>
      <c r="I29" s="45"/>
      <c r="J29" s="45"/>
      <c r="K29" s="45"/>
      <c r="L29" s="45"/>
      <c r="M29" s="45"/>
    </row>
    <row r="30" spans="1:13" collapsed="1" x14ac:dyDescent="0.25"/>
    <row r="31" spans="1:13" ht="32.25" customHeight="1" x14ac:dyDescent="0.25">
      <c r="A31" s="179" t="s">
        <v>22</v>
      </c>
      <c r="B31" s="179"/>
      <c r="C31" s="179"/>
      <c r="D31" s="179"/>
      <c r="E31" s="179"/>
      <c r="G31" s="15" t="s">
        <v>23</v>
      </c>
      <c r="J31" s="15" t="s">
        <v>25</v>
      </c>
    </row>
    <row r="32" spans="1:13" x14ac:dyDescent="0.25">
      <c r="G32" s="178" t="s">
        <v>24</v>
      </c>
      <c r="H32" s="178"/>
    </row>
    <row r="34" spans="1:10" x14ac:dyDescent="0.25">
      <c r="A34" s="15" t="s">
        <v>26</v>
      </c>
      <c r="G34" s="15" t="s">
        <v>23</v>
      </c>
      <c r="J34" s="15" t="s">
        <v>27</v>
      </c>
    </row>
    <row r="35" spans="1:10" x14ac:dyDescent="0.25">
      <c r="G35" s="178" t="s">
        <v>24</v>
      </c>
      <c r="H35" s="178"/>
    </row>
  </sheetData>
  <mergeCells count="20">
    <mergeCell ref="A6:L6"/>
    <mergeCell ref="A7:L7"/>
    <mergeCell ref="A8:L8"/>
    <mergeCell ref="A9:L9"/>
    <mergeCell ref="A12:C12"/>
    <mergeCell ref="F12:M12"/>
    <mergeCell ref="E11:G11"/>
    <mergeCell ref="A31:E31"/>
    <mergeCell ref="G32:H32"/>
    <mergeCell ref="G35:H35"/>
    <mergeCell ref="A17:M17"/>
    <mergeCell ref="A13:E13"/>
    <mergeCell ref="G13:L13"/>
    <mergeCell ref="A15:A16"/>
    <mergeCell ref="B15:B16"/>
    <mergeCell ref="C15:C16"/>
    <mergeCell ref="D15:D16"/>
    <mergeCell ref="E15:G15"/>
    <mergeCell ref="H15:J15"/>
    <mergeCell ref="K15:M15"/>
  </mergeCells>
  <pageMargins left="0.7" right="0.7" top="0.75" bottom="0.75" header="0.3" footer="0.3"/>
  <pageSetup paperSize="9" scale="84" fitToHeight="0" orientation="landscape" verticalDpi="0" r:id="rId1"/>
  <headerFooter>
    <oddHeader>&amp;C&amp;P</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Q43"/>
  <sheetViews>
    <sheetView topLeftCell="A7" zoomScaleNormal="100" workbookViewId="0">
      <selection activeCell="D14" sqref="D1:D1048576"/>
    </sheetView>
  </sheetViews>
  <sheetFormatPr defaultRowHeight="15" outlineLevelRow="1" outlineLevelCol="1" x14ac:dyDescent="0.25"/>
  <cols>
    <col min="1" max="1" width="9.140625" style="15"/>
    <col min="2" max="2" width="29.28515625" style="15" customWidth="1"/>
    <col min="3" max="3" width="9.140625" style="15"/>
    <col min="4" max="4" width="0" style="15" hidden="1" customWidth="1" outlineLevel="1"/>
    <col min="5" max="5" width="10" style="15" customWidth="1" collapsed="1"/>
    <col min="6" max="6" width="12.28515625" style="15" customWidth="1"/>
    <col min="7" max="7" width="11.42578125" style="15" customWidth="1"/>
    <col min="8" max="8" width="10" style="15" customWidth="1"/>
    <col min="9" max="9" width="12.140625" style="15" customWidth="1"/>
    <col min="10" max="10" width="11.140625" style="15" customWidth="1"/>
    <col min="11" max="11" width="10.5703125" style="15" customWidth="1"/>
    <col min="12" max="12" width="12.42578125" style="15" customWidth="1"/>
    <col min="13" max="16384" width="9.140625" style="15"/>
  </cols>
  <sheetData>
    <row r="1" spans="1:17" ht="16.5" x14ac:dyDescent="0.25">
      <c r="A1" s="1"/>
      <c r="K1" s="15" t="s">
        <v>0</v>
      </c>
    </row>
    <row r="2" spans="1:17" ht="16.5" x14ac:dyDescent="0.25">
      <c r="A2" s="1"/>
      <c r="K2" s="15" t="s">
        <v>12</v>
      </c>
    </row>
    <row r="3" spans="1:17" ht="16.5" x14ac:dyDescent="0.25">
      <c r="A3" s="1"/>
      <c r="K3" s="15" t="s">
        <v>13</v>
      </c>
    </row>
    <row r="4" spans="1:17" ht="16.5" x14ac:dyDescent="0.25">
      <c r="A4" s="1"/>
      <c r="K4" s="15" t="s">
        <v>14</v>
      </c>
    </row>
    <row r="5" spans="1:17" ht="16.5" x14ac:dyDescent="0.25">
      <c r="A5" s="1" t="s">
        <v>1</v>
      </c>
    </row>
    <row r="6" spans="1:17" ht="30" customHeight="1" x14ac:dyDescent="0.3">
      <c r="A6" s="172" t="s">
        <v>15</v>
      </c>
      <c r="B6" s="172"/>
      <c r="C6" s="172"/>
      <c r="D6" s="172"/>
      <c r="E6" s="172"/>
      <c r="F6" s="172"/>
      <c r="G6" s="172"/>
      <c r="H6" s="172"/>
      <c r="I6" s="172"/>
      <c r="J6" s="172"/>
      <c r="K6" s="172"/>
      <c r="L6" s="172"/>
    </row>
    <row r="7" spans="1:17" ht="36.75" customHeight="1" x14ac:dyDescent="0.25">
      <c r="A7" s="157" t="s">
        <v>28</v>
      </c>
      <c r="B7" s="157"/>
      <c r="C7" s="157"/>
      <c r="D7" s="157"/>
      <c r="E7" s="157"/>
      <c r="F7" s="157"/>
      <c r="G7" s="157"/>
      <c r="H7" s="157"/>
      <c r="I7" s="157"/>
      <c r="J7" s="157"/>
      <c r="K7" s="157"/>
      <c r="L7" s="157"/>
    </row>
    <row r="8" spans="1:17" ht="18.75" customHeight="1" x14ac:dyDescent="0.3">
      <c r="A8" s="158" t="s">
        <v>45</v>
      </c>
      <c r="B8" s="158"/>
      <c r="C8" s="158"/>
      <c r="D8" s="158"/>
      <c r="E8" s="158"/>
      <c r="F8" s="158"/>
      <c r="G8" s="158"/>
      <c r="H8" s="158"/>
      <c r="I8" s="158"/>
      <c r="J8" s="158"/>
      <c r="K8" s="158"/>
      <c r="L8" s="158"/>
    </row>
    <row r="9" spans="1:17" s="7" customFormat="1" ht="15" customHeight="1" x14ac:dyDescent="0.2">
      <c r="A9" s="159" t="s">
        <v>16</v>
      </c>
      <c r="B9" s="159"/>
      <c r="C9" s="159"/>
      <c r="D9" s="159"/>
      <c r="E9" s="159"/>
      <c r="F9" s="159"/>
      <c r="G9" s="159"/>
      <c r="H9" s="159"/>
      <c r="I9" s="159"/>
      <c r="J9" s="159"/>
      <c r="K9" s="159"/>
      <c r="L9" s="159"/>
    </row>
    <row r="11" spans="1:17" ht="29.25" customHeight="1" x14ac:dyDescent="0.3">
      <c r="A11" s="1" t="s">
        <v>1</v>
      </c>
      <c r="E11" s="164" t="s">
        <v>46</v>
      </c>
      <c r="F11" s="164"/>
      <c r="G11" s="164"/>
      <c r="H11" s="6"/>
      <c r="I11" s="6"/>
      <c r="J11" s="6"/>
    </row>
    <row r="12" spans="1:17" ht="27.75" customHeight="1" x14ac:dyDescent="0.25">
      <c r="A12" s="160">
        <v>4117410</v>
      </c>
      <c r="B12" s="160"/>
      <c r="C12" s="160"/>
      <c r="D12" s="27"/>
      <c r="F12" s="201" t="s">
        <v>90</v>
      </c>
      <c r="G12" s="201"/>
      <c r="H12" s="201"/>
      <c r="I12" s="201"/>
      <c r="J12" s="201"/>
      <c r="K12" s="201"/>
      <c r="L12" s="201"/>
      <c r="M12" s="201"/>
    </row>
    <row r="13" spans="1:17" s="7" customFormat="1" ht="39.75" customHeight="1" x14ac:dyDescent="0.2">
      <c r="A13" s="165" t="s">
        <v>42</v>
      </c>
      <c r="B13" s="165"/>
      <c r="C13" s="165"/>
      <c r="D13" s="165"/>
      <c r="E13" s="165"/>
      <c r="G13" s="165" t="s">
        <v>40</v>
      </c>
      <c r="H13" s="165"/>
      <c r="I13" s="165"/>
      <c r="J13" s="165"/>
      <c r="K13" s="165"/>
      <c r="L13" s="165"/>
    </row>
    <row r="15" spans="1:17" ht="44.25" customHeight="1" x14ac:dyDescent="0.25">
      <c r="A15" s="166" t="s">
        <v>2</v>
      </c>
      <c r="B15" s="173" t="s">
        <v>3</v>
      </c>
      <c r="C15" s="173" t="s">
        <v>4</v>
      </c>
      <c r="D15" s="190" t="s">
        <v>5</v>
      </c>
      <c r="E15" s="173" t="s">
        <v>9</v>
      </c>
      <c r="F15" s="173"/>
      <c r="G15" s="173"/>
      <c r="H15" s="173" t="s">
        <v>10</v>
      </c>
      <c r="I15" s="173"/>
      <c r="J15" s="173"/>
      <c r="K15" s="173" t="s">
        <v>11</v>
      </c>
      <c r="L15" s="173"/>
      <c r="M15" s="173"/>
      <c r="N15" s="30"/>
      <c r="O15" s="30"/>
      <c r="P15" s="30"/>
      <c r="Q15" s="30"/>
    </row>
    <row r="16" spans="1:17" ht="30" x14ac:dyDescent="0.25">
      <c r="A16" s="166"/>
      <c r="B16" s="173"/>
      <c r="C16" s="173"/>
      <c r="D16" s="191"/>
      <c r="E16" s="31" t="s">
        <v>6</v>
      </c>
      <c r="F16" s="31" t="s">
        <v>7</v>
      </c>
      <c r="G16" s="31" t="s">
        <v>8</v>
      </c>
      <c r="H16" s="31" t="s">
        <v>6</v>
      </c>
      <c r="I16" s="31" t="s">
        <v>7</v>
      </c>
      <c r="J16" s="31" t="s">
        <v>8</v>
      </c>
      <c r="K16" s="31" t="s">
        <v>6</v>
      </c>
      <c r="L16" s="31" t="s">
        <v>7</v>
      </c>
      <c r="M16" s="31" t="s">
        <v>8</v>
      </c>
      <c r="N16" s="30"/>
      <c r="O16" s="30"/>
      <c r="P16" s="30"/>
      <c r="Q16" s="30"/>
    </row>
    <row r="17" spans="1:13" s="29" customFormat="1" ht="32.25" customHeight="1" x14ac:dyDescent="0.25">
      <c r="A17" s="177" t="s">
        <v>277</v>
      </c>
      <c r="B17" s="175"/>
      <c r="C17" s="175"/>
      <c r="D17" s="175"/>
      <c r="E17" s="175"/>
      <c r="F17" s="175"/>
      <c r="G17" s="175"/>
      <c r="H17" s="175"/>
      <c r="I17" s="175"/>
      <c r="J17" s="175"/>
      <c r="K17" s="175"/>
      <c r="L17" s="175"/>
      <c r="M17" s="176"/>
    </row>
    <row r="18" spans="1:13" s="29" customFormat="1" ht="15.75" x14ac:dyDescent="0.25">
      <c r="A18" s="10" t="s">
        <v>120</v>
      </c>
      <c r="B18" s="11" t="s">
        <v>121</v>
      </c>
      <c r="C18" s="11"/>
      <c r="D18" s="11"/>
      <c r="E18" s="11"/>
      <c r="F18" s="11"/>
      <c r="G18" s="11"/>
      <c r="H18" s="11"/>
      <c r="I18" s="11"/>
      <c r="J18" s="11"/>
      <c r="K18" s="11"/>
      <c r="L18" s="11"/>
      <c r="M18" s="11"/>
    </row>
    <row r="19" spans="1:13" s="29" customFormat="1" ht="15.75" x14ac:dyDescent="0.25">
      <c r="A19" s="10"/>
      <c r="B19" s="17" t="s">
        <v>98</v>
      </c>
      <c r="C19" s="10" t="s">
        <v>55</v>
      </c>
      <c r="D19" s="10"/>
      <c r="E19" s="14">
        <v>1420</v>
      </c>
      <c r="F19" s="12">
        <v>0</v>
      </c>
      <c r="G19" s="14">
        <f>E19+F19</f>
        <v>1420</v>
      </c>
      <c r="H19" s="14">
        <v>1378.8</v>
      </c>
      <c r="I19" s="12">
        <v>0</v>
      </c>
      <c r="J19" s="14">
        <f>H19+I19</f>
        <v>1378.8</v>
      </c>
      <c r="K19" s="14">
        <f>E19-H19</f>
        <v>41.200000000000045</v>
      </c>
      <c r="L19" s="12">
        <f>F19-I19</f>
        <v>0</v>
      </c>
      <c r="M19" s="14">
        <f>K19+L19</f>
        <v>41.200000000000045</v>
      </c>
    </row>
    <row r="20" spans="1:13" s="29" customFormat="1" ht="15.75" x14ac:dyDescent="0.25">
      <c r="A20" s="10"/>
      <c r="B20" s="17"/>
      <c r="C20" s="10"/>
      <c r="D20" s="10"/>
      <c r="E20" s="14"/>
      <c r="F20" s="12"/>
      <c r="G20" s="14"/>
      <c r="H20" s="14"/>
      <c r="I20" s="12"/>
      <c r="J20" s="14"/>
      <c r="K20" s="14"/>
      <c r="L20" s="12"/>
      <c r="M20" s="14"/>
    </row>
    <row r="21" spans="1:13" s="29" customFormat="1" ht="15.75" x14ac:dyDescent="0.25">
      <c r="A21" s="16" t="s">
        <v>124</v>
      </c>
      <c r="B21" s="11" t="s">
        <v>125</v>
      </c>
      <c r="C21" s="11"/>
      <c r="D21" s="11"/>
      <c r="E21" s="16"/>
      <c r="F21" s="16"/>
      <c r="G21" s="16"/>
      <c r="H21" s="16"/>
      <c r="I21" s="16"/>
      <c r="J21" s="16"/>
      <c r="K21" s="16"/>
      <c r="L21" s="16"/>
      <c r="M21" s="16"/>
    </row>
    <row r="22" spans="1:13" s="29" customFormat="1" ht="63" x14ac:dyDescent="0.25">
      <c r="A22" s="10"/>
      <c r="B22" s="17" t="s">
        <v>278</v>
      </c>
      <c r="C22" s="10" t="s">
        <v>49</v>
      </c>
      <c r="D22" s="10"/>
      <c r="E22" s="23">
        <v>178</v>
      </c>
      <c r="F22" s="23">
        <v>0</v>
      </c>
      <c r="G22" s="23">
        <f>E22+F22</f>
        <v>178</v>
      </c>
      <c r="H22" s="23">
        <v>2387</v>
      </c>
      <c r="I22" s="23">
        <v>0</v>
      </c>
      <c r="J22" s="23">
        <f>H22+I22</f>
        <v>2387</v>
      </c>
      <c r="K22" s="23">
        <f>E22-H22</f>
        <v>-2209</v>
      </c>
      <c r="L22" s="23">
        <f>F22-I22</f>
        <v>0</v>
      </c>
      <c r="M22" s="23">
        <f>K22+L22</f>
        <v>-2209</v>
      </c>
    </row>
    <row r="23" spans="1:13" s="29" customFormat="1" ht="15.75" x14ac:dyDescent="0.25">
      <c r="A23" s="10"/>
      <c r="B23" s="17"/>
      <c r="C23" s="10"/>
      <c r="D23" s="10"/>
      <c r="E23" s="23"/>
      <c r="F23" s="23"/>
      <c r="G23" s="23"/>
      <c r="H23" s="23"/>
      <c r="I23" s="23"/>
      <c r="J23" s="23"/>
      <c r="K23" s="23"/>
      <c r="L23" s="23"/>
      <c r="M23" s="23"/>
    </row>
    <row r="24" spans="1:13" s="29" customFormat="1" ht="15.75" x14ac:dyDescent="0.25">
      <c r="A24" s="16" t="s">
        <v>130</v>
      </c>
      <c r="B24" s="11" t="s">
        <v>131</v>
      </c>
      <c r="C24" s="11"/>
      <c r="D24" s="11"/>
      <c r="E24" s="16"/>
      <c r="F24" s="16"/>
      <c r="G24" s="16"/>
      <c r="H24" s="16"/>
      <c r="I24" s="16"/>
      <c r="J24" s="16"/>
      <c r="K24" s="16"/>
      <c r="L24" s="16"/>
      <c r="M24" s="16"/>
    </row>
    <row r="25" spans="1:13" s="29" customFormat="1" ht="50.25" customHeight="1" x14ac:dyDescent="0.25">
      <c r="A25" s="16"/>
      <c r="B25" s="18" t="s">
        <v>279</v>
      </c>
      <c r="C25" s="10" t="s">
        <v>49</v>
      </c>
      <c r="D25" s="10"/>
      <c r="E25" s="12">
        <v>8</v>
      </c>
      <c r="F25" s="12">
        <v>0</v>
      </c>
      <c r="G25" s="12">
        <f>E25+F25</f>
        <v>8</v>
      </c>
      <c r="H25" s="12">
        <v>0.6</v>
      </c>
      <c r="I25" s="12">
        <v>0</v>
      </c>
      <c r="J25" s="12">
        <f>H25+I25</f>
        <v>0.6</v>
      </c>
      <c r="K25" s="12">
        <f>E25-G25</f>
        <v>0</v>
      </c>
      <c r="L25" s="12">
        <f>F25-I25</f>
        <v>0</v>
      </c>
      <c r="M25" s="12">
        <f>K25+L25</f>
        <v>0</v>
      </c>
    </row>
    <row r="26" spans="1:13" s="29" customFormat="1" ht="11.25" customHeight="1" x14ac:dyDescent="0.25">
      <c r="A26" s="66"/>
      <c r="B26" s="73"/>
      <c r="C26" s="44"/>
      <c r="D26" s="44"/>
      <c r="E26" s="47"/>
      <c r="F26" s="47"/>
      <c r="G26" s="47"/>
      <c r="H26" s="47"/>
      <c r="I26" s="47"/>
      <c r="J26" s="47"/>
      <c r="K26" s="47"/>
      <c r="L26" s="47"/>
      <c r="M26" s="48"/>
    </row>
    <row r="27" spans="1:13" s="29" customFormat="1" ht="32.25" customHeight="1" x14ac:dyDescent="0.25">
      <c r="A27" s="177" t="s">
        <v>280</v>
      </c>
      <c r="B27" s="175"/>
      <c r="C27" s="175"/>
      <c r="D27" s="175"/>
      <c r="E27" s="175"/>
      <c r="F27" s="175"/>
      <c r="G27" s="175"/>
      <c r="H27" s="175"/>
      <c r="I27" s="175"/>
      <c r="J27" s="175"/>
      <c r="K27" s="175"/>
      <c r="L27" s="175"/>
      <c r="M27" s="176"/>
    </row>
    <row r="28" spans="1:13" s="29" customFormat="1" ht="15.75" x14ac:dyDescent="0.25">
      <c r="A28" s="10" t="s">
        <v>120</v>
      </c>
      <c r="B28" s="11" t="s">
        <v>121</v>
      </c>
      <c r="C28" s="11"/>
      <c r="D28" s="11"/>
      <c r="E28" s="11"/>
      <c r="F28" s="11"/>
      <c r="G28" s="11"/>
      <c r="H28" s="11"/>
      <c r="I28" s="11"/>
      <c r="J28" s="11"/>
      <c r="K28" s="11"/>
      <c r="L28" s="11"/>
      <c r="M28" s="11"/>
    </row>
    <row r="29" spans="1:13" s="29" customFormat="1" ht="15.75" x14ac:dyDescent="0.25">
      <c r="A29" s="10"/>
      <c r="B29" s="17" t="s">
        <v>98</v>
      </c>
      <c r="C29" s="10" t="s">
        <v>55</v>
      </c>
      <c r="D29" s="10"/>
      <c r="E29" s="14">
        <v>200</v>
      </c>
      <c r="F29" s="12">
        <v>0</v>
      </c>
      <c r="G29" s="14">
        <f>E29+F29</f>
        <v>200</v>
      </c>
      <c r="H29" s="14">
        <v>103.9</v>
      </c>
      <c r="I29" s="12">
        <v>0</v>
      </c>
      <c r="J29" s="14">
        <f>H29+I29</f>
        <v>103.9</v>
      </c>
      <c r="K29" s="14">
        <f>E29-H29</f>
        <v>96.1</v>
      </c>
      <c r="L29" s="12">
        <f>F29-I29</f>
        <v>0</v>
      </c>
      <c r="M29" s="14">
        <f>K29+L29</f>
        <v>96.1</v>
      </c>
    </row>
    <row r="30" spans="1:13" s="29" customFormat="1" ht="15.75" x14ac:dyDescent="0.25">
      <c r="A30" s="10"/>
      <c r="B30" s="17"/>
      <c r="C30" s="10"/>
      <c r="D30" s="10"/>
      <c r="E30" s="14"/>
      <c r="F30" s="12"/>
      <c r="G30" s="14"/>
      <c r="H30" s="14"/>
      <c r="I30" s="12"/>
      <c r="J30" s="14"/>
      <c r="K30" s="14"/>
      <c r="L30" s="12"/>
      <c r="M30" s="14"/>
    </row>
    <row r="31" spans="1:13" s="29" customFormat="1" ht="15.75" x14ac:dyDescent="0.25">
      <c r="A31" s="16" t="s">
        <v>124</v>
      </c>
      <c r="B31" s="11" t="s">
        <v>125</v>
      </c>
      <c r="C31" s="11"/>
      <c r="D31" s="11"/>
      <c r="E31" s="16"/>
      <c r="F31" s="16"/>
      <c r="G31" s="16"/>
      <c r="H31" s="16"/>
      <c r="I31" s="16"/>
      <c r="J31" s="16"/>
      <c r="K31" s="16"/>
      <c r="L31" s="16"/>
      <c r="M31" s="16"/>
    </row>
    <row r="32" spans="1:13" s="29" customFormat="1" ht="63" x14ac:dyDescent="0.25">
      <c r="A32" s="10"/>
      <c r="B32" s="18" t="s">
        <v>278</v>
      </c>
      <c r="C32" s="10" t="s">
        <v>49</v>
      </c>
      <c r="D32" s="10"/>
      <c r="E32" s="23">
        <v>6</v>
      </c>
      <c r="F32" s="23">
        <v>0</v>
      </c>
      <c r="G32" s="23">
        <f>E32+F32</f>
        <v>6</v>
      </c>
      <c r="H32" s="23">
        <v>8</v>
      </c>
      <c r="I32" s="23">
        <v>0</v>
      </c>
      <c r="J32" s="23">
        <f>H32+I32</f>
        <v>8</v>
      </c>
      <c r="K32" s="23">
        <f>E32-H32</f>
        <v>-2</v>
      </c>
      <c r="L32" s="23">
        <f>F32-I32</f>
        <v>0</v>
      </c>
      <c r="M32" s="23">
        <f>K32+L32</f>
        <v>-2</v>
      </c>
    </row>
    <row r="33" spans="1:13" s="29" customFormat="1" ht="15.75" x14ac:dyDescent="0.25">
      <c r="A33" s="10"/>
      <c r="B33" s="18"/>
      <c r="C33" s="10"/>
      <c r="D33" s="10"/>
      <c r="E33" s="23"/>
      <c r="F33" s="23"/>
      <c r="G33" s="23"/>
      <c r="H33" s="23"/>
      <c r="I33" s="23"/>
      <c r="J33" s="23"/>
      <c r="K33" s="23"/>
      <c r="L33" s="23"/>
      <c r="M33" s="23"/>
    </row>
    <row r="34" spans="1:13" s="29" customFormat="1" ht="15.75" x14ac:dyDescent="0.25">
      <c r="A34" s="16" t="s">
        <v>130</v>
      </c>
      <c r="B34" s="11" t="s">
        <v>131</v>
      </c>
      <c r="C34" s="11"/>
      <c r="D34" s="11"/>
      <c r="E34" s="16"/>
      <c r="F34" s="16"/>
      <c r="G34" s="16"/>
      <c r="H34" s="16"/>
      <c r="I34" s="16"/>
      <c r="J34" s="16"/>
      <c r="K34" s="16"/>
      <c r="L34" s="16"/>
      <c r="M34" s="16"/>
    </row>
    <row r="35" spans="1:13" s="29" customFormat="1" ht="36.75" customHeight="1" x14ac:dyDescent="0.25">
      <c r="A35" s="16"/>
      <c r="B35" s="18" t="s">
        <v>281</v>
      </c>
      <c r="C35" s="10" t="s">
        <v>55</v>
      </c>
      <c r="D35" s="10"/>
      <c r="E35" s="12">
        <v>33.299999999999997</v>
      </c>
      <c r="F35" s="12">
        <v>0</v>
      </c>
      <c r="G35" s="12">
        <f>E35+F35</f>
        <v>33.299999999999997</v>
      </c>
      <c r="H35" s="12">
        <v>13</v>
      </c>
      <c r="I35" s="12">
        <v>0</v>
      </c>
      <c r="J35" s="12">
        <f>H35+I35</f>
        <v>13</v>
      </c>
      <c r="K35" s="23">
        <f>E35-H35</f>
        <v>20.299999999999997</v>
      </c>
      <c r="L35" s="23">
        <f>F35-I35</f>
        <v>0</v>
      </c>
      <c r="M35" s="23">
        <f>K35+L35</f>
        <v>20.299999999999997</v>
      </c>
    </row>
    <row r="36" spans="1:13" hidden="1" outlineLevel="1" x14ac:dyDescent="0.25">
      <c r="A36" s="32">
        <v>4</v>
      </c>
      <c r="B36" s="45" t="s">
        <v>21</v>
      </c>
      <c r="C36" s="45"/>
      <c r="D36" s="45"/>
      <c r="E36" s="45"/>
      <c r="F36" s="45"/>
      <c r="G36" s="45"/>
      <c r="H36" s="45"/>
      <c r="I36" s="45"/>
      <c r="J36" s="45"/>
      <c r="K36" s="45"/>
      <c r="L36" s="45"/>
      <c r="M36" s="45"/>
    </row>
    <row r="37" spans="1:13" hidden="1" outlineLevel="1" x14ac:dyDescent="0.25">
      <c r="A37" s="45"/>
      <c r="B37" s="45" t="s">
        <v>19</v>
      </c>
      <c r="C37" s="45"/>
      <c r="D37" s="45"/>
      <c r="E37" s="45"/>
      <c r="F37" s="45"/>
      <c r="G37" s="45"/>
      <c r="H37" s="45"/>
      <c r="I37" s="45"/>
      <c r="J37" s="45"/>
      <c r="K37" s="45"/>
      <c r="L37" s="45"/>
      <c r="M37" s="45"/>
    </row>
    <row r="38" spans="1:13" collapsed="1" x14ac:dyDescent="0.25"/>
    <row r="39" spans="1:13" ht="32.25" customHeight="1" x14ac:dyDescent="0.25">
      <c r="A39" s="179" t="s">
        <v>22</v>
      </c>
      <c r="B39" s="179"/>
      <c r="C39" s="179"/>
      <c r="D39" s="179"/>
      <c r="E39" s="179"/>
      <c r="G39" s="15" t="s">
        <v>23</v>
      </c>
      <c r="J39" s="15" t="s">
        <v>25</v>
      </c>
    </row>
    <row r="40" spans="1:13" x14ac:dyDescent="0.25">
      <c r="G40" s="178" t="s">
        <v>24</v>
      </c>
      <c r="H40" s="178"/>
    </row>
    <row r="42" spans="1:13" x14ac:dyDescent="0.25">
      <c r="A42" s="15" t="s">
        <v>26</v>
      </c>
      <c r="G42" s="15" t="s">
        <v>23</v>
      </c>
      <c r="J42" s="15" t="s">
        <v>27</v>
      </c>
    </row>
    <row r="43" spans="1:13" x14ac:dyDescent="0.25">
      <c r="G43" s="178" t="s">
        <v>24</v>
      </c>
      <c r="H43" s="178"/>
    </row>
  </sheetData>
  <mergeCells count="21">
    <mergeCell ref="A6:L6"/>
    <mergeCell ref="A7:L7"/>
    <mergeCell ref="A8:L8"/>
    <mergeCell ref="A9:L9"/>
    <mergeCell ref="A12:C12"/>
    <mergeCell ref="F12:M12"/>
    <mergeCell ref="E11:G11"/>
    <mergeCell ref="A13:E13"/>
    <mergeCell ref="G13:L13"/>
    <mergeCell ref="A15:A16"/>
    <mergeCell ref="B15:B16"/>
    <mergeCell ref="C15:C16"/>
    <mergeCell ref="D15:D16"/>
    <mergeCell ref="E15:G15"/>
    <mergeCell ref="H15:J15"/>
    <mergeCell ref="K15:M15"/>
    <mergeCell ref="A39:E39"/>
    <mergeCell ref="G40:H40"/>
    <mergeCell ref="G43:H43"/>
    <mergeCell ref="A17:M17"/>
    <mergeCell ref="A27:M27"/>
  </mergeCells>
  <pageMargins left="0.7" right="0.7" top="0.75" bottom="0.75" header="0.3" footer="0.3"/>
  <pageSetup paperSize="9" scale="89" fitToHeight="0" orientation="landscape" verticalDpi="0" r:id="rId1"/>
  <headerFooter>
    <oddHeader>&amp;C&amp;P</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Q33"/>
  <sheetViews>
    <sheetView topLeftCell="A7" zoomScaleNormal="100" workbookViewId="0">
      <selection activeCell="D10" sqref="D1:D1048576"/>
    </sheetView>
  </sheetViews>
  <sheetFormatPr defaultRowHeight="15" outlineLevelRow="1" outlineLevelCol="1" x14ac:dyDescent="0.25"/>
  <cols>
    <col min="2" max="2" width="29.28515625" customWidth="1"/>
    <col min="4" max="4" width="0" hidden="1" customWidth="1" outlineLevel="1"/>
    <col min="5" max="5" width="10" customWidth="1" collapsed="1"/>
    <col min="6" max="6" width="13" customWidth="1"/>
    <col min="7" max="8" width="10" customWidth="1"/>
    <col min="9" max="9" width="12.28515625" customWidth="1"/>
    <col min="10" max="11" width="10.7109375" customWidth="1"/>
    <col min="12" max="12" width="12.140625" customWidth="1"/>
  </cols>
  <sheetData>
    <row r="1" spans="1:17" ht="16.5" x14ac:dyDescent="0.25">
      <c r="A1" s="1"/>
      <c r="K1" t="s">
        <v>0</v>
      </c>
    </row>
    <row r="2" spans="1:17" ht="16.5" x14ac:dyDescent="0.25">
      <c r="A2" s="1"/>
      <c r="K2" t="s">
        <v>12</v>
      </c>
    </row>
    <row r="3" spans="1:17" ht="16.5" x14ac:dyDescent="0.25">
      <c r="A3" s="1"/>
      <c r="K3" t="s">
        <v>13</v>
      </c>
    </row>
    <row r="4" spans="1:17" ht="16.5" x14ac:dyDescent="0.25">
      <c r="A4" s="1"/>
      <c r="K4" t="s">
        <v>14</v>
      </c>
    </row>
    <row r="5" spans="1:17" ht="16.5" x14ac:dyDescent="0.25">
      <c r="A5" s="1" t="s">
        <v>1</v>
      </c>
    </row>
    <row r="6" spans="1:17" ht="30" customHeight="1" x14ac:dyDescent="0.3">
      <c r="A6" s="156" t="s">
        <v>15</v>
      </c>
      <c r="B6" s="156"/>
      <c r="C6" s="156"/>
      <c r="D6" s="156"/>
      <c r="E6" s="156"/>
      <c r="F6" s="156"/>
      <c r="G6" s="156"/>
      <c r="H6" s="156"/>
      <c r="I6" s="156"/>
      <c r="J6" s="156"/>
      <c r="K6" s="156"/>
      <c r="L6" s="156"/>
    </row>
    <row r="7" spans="1:17" ht="36.75" customHeight="1" x14ac:dyDescent="0.25">
      <c r="A7" s="157" t="s">
        <v>28</v>
      </c>
      <c r="B7" s="157"/>
      <c r="C7" s="157"/>
      <c r="D7" s="157"/>
      <c r="E7" s="157"/>
      <c r="F7" s="157"/>
      <c r="G7" s="157"/>
      <c r="H7" s="157"/>
      <c r="I7" s="157"/>
      <c r="J7" s="157"/>
      <c r="K7" s="157"/>
      <c r="L7" s="157"/>
    </row>
    <row r="8" spans="1:17" ht="18.75" customHeight="1" x14ac:dyDescent="0.3">
      <c r="A8" s="158" t="s">
        <v>45</v>
      </c>
      <c r="B8" s="158"/>
      <c r="C8" s="158"/>
      <c r="D8" s="158"/>
      <c r="E8" s="158"/>
      <c r="F8" s="158"/>
      <c r="G8" s="158"/>
      <c r="H8" s="158"/>
      <c r="I8" s="158"/>
      <c r="J8" s="158"/>
      <c r="K8" s="158"/>
      <c r="L8" s="158"/>
    </row>
    <row r="9" spans="1:17" s="7" customFormat="1" ht="15" customHeight="1" x14ac:dyDescent="0.2">
      <c r="A9" s="159" t="s">
        <v>16</v>
      </c>
      <c r="B9" s="159"/>
      <c r="C9" s="159"/>
      <c r="D9" s="159"/>
      <c r="E9" s="159"/>
      <c r="F9" s="159"/>
      <c r="G9" s="159"/>
      <c r="H9" s="159"/>
      <c r="I9" s="159"/>
      <c r="J9" s="159"/>
      <c r="K9" s="159"/>
      <c r="L9" s="159"/>
    </row>
    <row r="11" spans="1:17" ht="29.25" customHeight="1" x14ac:dyDescent="0.3">
      <c r="A11" s="1" t="s">
        <v>1</v>
      </c>
      <c r="E11" s="164" t="s">
        <v>46</v>
      </c>
      <c r="F11" s="164"/>
      <c r="G11" s="6"/>
      <c r="H11" s="6"/>
      <c r="I11" s="6"/>
      <c r="J11" s="6"/>
    </row>
    <row r="12" spans="1:17" ht="27.75" customHeight="1" x14ac:dyDescent="0.25">
      <c r="A12" s="160">
        <v>4117470</v>
      </c>
      <c r="B12" s="160"/>
      <c r="C12" s="160"/>
      <c r="D12" s="27"/>
      <c r="F12" s="202" t="s">
        <v>91</v>
      </c>
      <c r="G12" s="202"/>
      <c r="H12" s="202"/>
      <c r="I12" s="202"/>
      <c r="J12" s="202"/>
      <c r="K12" s="202"/>
      <c r="L12" s="202"/>
      <c r="M12" s="202"/>
    </row>
    <row r="13" spans="1:17" s="7" customFormat="1" ht="39.75" customHeight="1" x14ac:dyDescent="0.2">
      <c r="A13" s="165" t="s">
        <v>42</v>
      </c>
      <c r="B13" s="165"/>
      <c r="C13" s="165"/>
      <c r="D13" s="165"/>
      <c r="E13" s="165"/>
      <c r="G13" s="165" t="s">
        <v>40</v>
      </c>
      <c r="H13" s="165"/>
      <c r="I13" s="165"/>
      <c r="J13" s="165"/>
      <c r="K13" s="165"/>
      <c r="L13" s="165"/>
    </row>
    <row r="15" spans="1:17" ht="44.25" customHeight="1" x14ac:dyDescent="0.25">
      <c r="A15" s="166" t="s">
        <v>2</v>
      </c>
      <c r="B15" s="167" t="s">
        <v>3</v>
      </c>
      <c r="C15" s="167" t="s">
        <v>4</v>
      </c>
      <c r="D15" s="167" t="s">
        <v>5</v>
      </c>
      <c r="E15" s="167" t="s">
        <v>9</v>
      </c>
      <c r="F15" s="167"/>
      <c r="G15" s="167"/>
      <c r="H15" s="167" t="s">
        <v>10</v>
      </c>
      <c r="I15" s="167"/>
      <c r="J15" s="167"/>
      <c r="K15" s="167" t="s">
        <v>11</v>
      </c>
      <c r="L15" s="167"/>
      <c r="M15" s="167"/>
      <c r="N15" s="2"/>
      <c r="O15" s="2"/>
      <c r="P15" s="2"/>
      <c r="Q15" s="2"/>
    </row>
    <row r="16" spans="1:17" ht="30" x14ac:dyDescent="0.25">
      <c r="A16" s="166"/>
      <c r="B16" s="167"/>
      <c r="C16" s="167"/>
      <c r="D16" s="167"/>
      <c r="E16" s="8" t="s">
        <v>6</v>
      </c>
      <c r="F16" s="8" t="s">
        <v>7</v>
      </c>
      <c r="G16" s="8" t="s">
        <v>8</v>
      </c>
      <c r="H16" s="8" t="s">
        <v>6</v>
      </c>
      <c r="I16" s="8" t="s">
        <v>7</v>
      </c>
      <c r="J16" s="8" t="s">
        <v>8</v>
      </c>
      <c r="K16" s="8" t="s">
        <v>6</v>
      </c>
      <c r="L16" s="8" t="s">
        <v>7</v>
      </c>
      <c r="M16" s="8" t="s">
        <v>8</v>
      </c>
      <c r="N16" s="2"/>
      <c r="O16" s="2"/>
      <c r="P16" s="2"/>
      <c r="Q16" s="2"/>
    </row>
    <row r="17" spans="1:13" s="29" customFormat="1" ht="15.75" x14ac:dyDescent="0.25">
      <c r="A17" s="174" t="s">
        <v>282</v>
      </c>
      <c r="B17" s="175"/>
      <c r="C17" s="175"/>
      <c r="D17" s="175"/>
      <c r="E17" s="175"/>
      <c r="F17" s="175"/>
      <c r="G17" s="175"/>
      <c r="H17" s="175"/>
      <c r="I17" s="175"/>
      <c r="J17" s="175"/>
      <c r="K17" s="175"/>
      <c r="L17" s="175"/>
      <c r="M17" s="176"/>
    </row>
    <row r="18" spans="1:13" s="29" customFormat="1" ht="15.75" x14ac:dyDescent="0.25">
      <c r="A18" s="10" t="s">
        <v>120</v>
      </c>
      <c r="B18" s="11" t="s">
        <v>121</v>
      </c>
      <c r="C18" s="11"/>
      <c r="D18" s="11"/>
      <c r="E18" s="11"/>
      <c r="F18" s="11"/>
      <c r="G18" s="11"/>
      <c r="H18" s="11"/>
      <c r="I18" s="11"/>
      <c r="J18" s="11"/>
      <c r="K18" s="11"/>
      <c r="L18" s="11"/>
      <c r="M18" s="11"/>
    </row>
    <row r="19" spans="1:13" s="29" customFormat="1" ht="15.75" x14ac:dyDescent="0.25">
      <c r="A19" s="10"/>
      <c r="B19" s="28" t="s">
        <v>113</v>
      </c>
      <c r="C19" s="10" t="s">
        <v>55</v>
      </c>
      <c r="D19" s="10"/>
      <c r="E19" s="12">
        <v>0</v>
      </c>
      <c r="F19" s="12">
        <v>24404.9</v>
      </c>
      <c r="G19" s="12">
        <f>E19+F19</f>
        <v>24404.9</v>
      </c>
      <c r="H19" s="12">
        <v>0</v>
      </c>
      <c r="I19" s="12">
        <v>23847.1</v>
      </c>
      <c r="J19" s="12">
        <f>H19+I19</f>
        <v>23847.1</v>
      </c>
      <c r="K19" s="12">
        <f>E19-H19</f>
        <v>0</v>
      </c>
      <c r="L19" s="12">
        <f>F19-J19</f>
        <v>557.80000000000291</v>
      </c>
      <c r="M19" s="12">
        <f>K19+L19</f>
        <v>557.80000000000291</v>
      </c>
    </row>
    <row r="20" spans="1:13" s="29" customFormat="1" ht="15.75" x14ac:dyDescent="0.25">
      <c r="A20" s="10"/>
      <c r="B20" s="28"/>
      <c r="C20" s="10"/>
      <c r="D20" s="10"/>
      <c r="E20" s="12"/>
      <c r="F20" s="12"/>
      <c r="G20" s="12"/>
      <c r="H20" s="12"/>
      <c r="I20" s="12"/>
      <c r="J20" s="12"/>
      <c r="K20" s="12"/>
      <c r="L20" s="12"/>
      <c r="M20" s="12"/>
    </row>
    <row r="21" spans="1:13" s="29" customFormat="1" ht="15.75" x14ac:dyDescent="0.25">
      <c r="A21" s="16" t="s">
        <v>124</v>
      </c>
      <c r="B21" s="11" t="s">
        <v>125</v>
      </c>
      <c r="C21" s="11"/>
      <c r="D21" s="11"/>
      <c r="E21" s="16"/>
      <c r="F21" s="16"/>
      <c r="G21" s="16"/>
      <c r="H21" s="16"/>
      <c r="I21" s="16"/>
      <c r="J21" s="16"/>
      <c r="K21" s="16"/>
      <c r="L21" s="16"/>
      <c r="M21" s="16"/>
    </row>
    <row r="22" spans="1:13" s="29" customFormat="1" ht="60" x14ac:dyDescent="0.25">
      <c r="A22" s="10"/>
      <c r="B22" s="28" t="s">
        <v>283</v>
      </c>
      <c r="C22" s="10" t="s">
        <v>49</v>
      </c>
      <c r="D22" s="10"/>
      <c r="E22" s="13">
        <v>0</v>
      </c>
      <c r="F22" s="13">
        <v>7</v>
      </c>
      <c r="G22" s="13">
        <f>E22+F22</f>
        <v>7</v>
      </c>
      <c r="H22" s="13">
        <v>0</v>
      </c>
      <c r="I22" s="13">
        <v>6</v>
      </c>
      <c r="J22" s="13">
        <f>H22+I22</f>
        <v>6</v>
      </c>
      <c r="K22" s="13">
        <f>E22-H22</f>
        <v>0</v>
      </c>
      <c r="L22" s="13">
        <f>F22-I22</f>
        <v>1</v>
      </c>
      <c r="M22" s="13">
        <f>K22+L22</f>
        <v>1</v>
      </c>
    </row>
    <row r="23" spans="1:13" s="29" customFormat="1" ht="15.75" x14ac:dyDescent="0.25">
      <c r="A23" s="10"/>
      <c r="B23" s="28"/>
      <c r="C23" s="10"/>
      <c r="D23" s="10"/>
      <c r="E23" s="13"/>
      <c r="F23" s="13"/>
      <c r="G23" s="13"/>
      <c r="H23" s="13"/>
      <c r="I23" s="13"/>
      <c r="J23" s="13"/>
      <c r="K23" s="13"/>
      <c r="L23" s="13"/>
      <c r="M23" s="13"/>
    </row>
    <row r="24" spans="1:13" s="29" customFormat="1" ht="15.75" x14ac:dyDescent="0.25">
      <c r="A24" s="16" t="s">
        <v>130</v>
      </c>
      <c r="B24" s="11" t="s">
        <v>131</v>
      </c>
      <c r="C24" s="11"/>
      <c r="D24" s="11"/>
      <c r="E24" s="16"/>
      <c r="F24" s="16"/>
      <c r="G24" s="16"/>
      <c r="H24" s="16"/>
      <c r="I24" s="16"/>
      <c r="J24" s="16"/>
      <c r="K24" s="16"/>
      <c r="L24" s="16"/>
      <c r="M24" s="16"/>
    </row>
    <row r="25" spans="1:13" s="29" customFormat="1" ht="45" x14ac:dyDescent="0.25">
      <c r="A25" s="16"/>
      <c r="B25" s="28" t="s">
        <v>284</v>
      </c>
      <c r="C25" s="10" t="s">
        <v>102</v>
      </c>
      <c r="D25" s="10"/>
      <c r="E25" s="10"/>
      <c r="F25" s="13">
        <v>3486.4</v>
      </c>
      <c r="G25" s="13">
        <f>E25+F25</f>
        <v>3486.4</v>
      </c>
      <c r="H25" s="10"/>
      <c r="I25" s="10">
        <v>3974.5</v>
      </c>
      <c r="J25" s="10">
        <f>H25+I25</f>
        <v>3974.5</v>
      </c>
      <c r="K25" s="33"/>
      <c r="L25" s="12">
        <f>F25-I25</f>
        <v>-488.09999999999991</v>
      </c>
      <c r="M25" s="12">
        <f>K25+L25</f>
        <v>-488.09999999999991</v>
      </c>
    </row>
    <row r="26" spans="1:13" hidden="1" outlineLevel="1" x14ac:dyDescent="0.25">
      <c r="A26" s="4">
        <v>4</v>
      </c>
      <c r="B26" s="5" t="s">
        <v>21</v>
      </c>
      <c r="C26" s="5"/>
      <c r="D26" s="5"/>
      <c r="E26" s="5"/>
      <c r="F26" s="5"/>
      <c r="G26" s="5"/>
      <c r="H26" s="5"/>
      <c r="I26" s="5"/>
      <c r="J26" s="5"/>
      <c r="K26" s="5"/>
      <c r="L26" s="5"/>
      <c r="M26" s="5"/>
    </row>
    <row r="27" spans="1:13" hidden="1" outlineLevel="1" x14ac:dyDescent="0.25">
      <c r="A27" s="5"/>
      <c r="B27" s="5" t="s">
        <v>19</v>
      </c>
      <c r="C27" s="5"/>
      <c r="D27" s="5"/>
      <c r="E27" s="5"/>
      <c r="F27" s="5"/>
      <c r="G27" s="5"/>
      <c r="H27" s="5"/>
      <c r="I27" s="5"/>
      <c r="J27" s="5"/>
      <c r="K27" s="5"/>
      <c r="L27" s="5"/>
      <c r="M27" s="5"/>
    </row>
    <row r="28" spans="1:13" collapsed="1" x14ac:dyDescent="0.25"/>
    <row r="29" spans="1:13" ht="32.25" customHeight="1" x14ac:dyDescent="0.25">
      <c r="A29" s="162" t="s">
        <v>22</v>
      </c>
      <c r="B29" s="162"/>
      <c r="C29" s="162"/>
      <c r="D29" s="162"/>
      <c r="E29" s="162"/>
      <c r="G29" t="s">
        <v>23</v>
      </c>
      <c r="J29" t="s">
        <v>25</v>
      </c>
    </row>
    <row r="30" spans="1:13" x14ac:dyDescent="0.25">
      <c r="G30" s="163" t="s">
        <v>24</v>
      </c>
      <c r="H30" s="163"/>
    </row>
    <row r="32" spans="1:13" x14ac:dyDescent="0.25">
      <c r="A32" t="s">
        <v>26</v>
      </c>
      <c r="G32" t="s">
        <v>23</v>
      </c>
      <c r="J32" t="s">
        <v>27</v>
      </c>
    </row>
    <row r="33" spans="7:8" x14ac:dyDescent="0.25">
      <c r="G33" s="163" t="s">
        <v>24</v>
      </c>
      <c r="H33" s="163"/>
    </row>
  </sheetData>
  <mergeCells count="20">
    <mergeCell ref="A6:L6"/>
    <mergeCell ref="A7:L7"/>
    <mergeCell ref="A8:L8"/>
    <mergeCell ref="A9:L9"/>
    <mergeCell ref="A12:C12"/>
    <mergeCell ref="F12:M12"/>
    <mergeCell ref="A29:E29"/>
    <mergeCell ref="G30:H30"/>
    <mergeCell ref="G33:H33"/>
    <mergeCell ref="E11:F11"/>
    <mergeCell ref="A17:M17"/>
    <mergeCell ref="A13:E13"/>
    <mergeCell ref="G13:L13"/>
    <mergeCell ref="A15:A16"/>
    <mergeCell ref="B15:B16"/>
    <mergeCell ref="C15:C16"/>
    <mergeCell ref="D15:D16"/>
    <mergeCell ref="E15:G15"/>
    <mergeCell ref="H15:J15"/>
    <mergeCell ref="K15:M15"/>
  </mergeCells>
  <pageMargins left="0.7" right="0.7" top="0.75" bottom="0.75" header="0.3" footer="0.3"/>
  <pageSetup paperSize="9" scale="90" fitToHeight="0" orientation="landscape" verticalDpi="0" r:id="rId1"/>
  <headerFooter>
    <oddHeader>&amp;C&amp;P</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Q33"/>
  <sheetViews>
    <sheetView topLeftCell="A10" zoomScaleNormal="100" workbookViewId="0">
      <selection activeCell="D14" sqref="D1:D1048576"/>
    </sheetView>
  </sheetViews>
  <sheetFormatPr defaultRowHeight="15" outlineLevelRow="1" outlineLevelCol="1" x14ac:dyDescent="0.25"/>
  <cols>
    <col min="1" max="1" width="9.140625" style="15"/>
    <col min="2" max="2" width="29.28515625" style="15" customWidth="1"/>
    <col min="3" max="3" width="9.140625" style="15"/>
    <col min="4" max="4" width="10.85546875" style="15" hidden="1" customWidth="1" outlineLevel="1"/>
    <col min="5" max="5" width="10" style="15" customWidth="1" collapsed="1"/>
    <col min="6" max="6" width="13.140625" style="15" customWidth="1"/>
    <col min="7" max="7" width="9.140625" style="15"/>
    <col min="8" max="8" width="10" style="15" customWidth="1"/>
    <col min="9" max="9" width="13.140625" style="15" customWidth="1"/>
    <col min="10" max="10" width="9.140625" style="15"/>
    <col min="11" max="11" width="10.85546875" style="15" customWidth="1"/>
    <col min="12" max="12" width="12.5703125" style="15" customWidth="1"/>
    <col min="13" max="16384" width="9.140625" style="15"/>
  </cols>
  <sheetData>
    <row r="1" spans="1:17" ht="16.5" x14ac:dyDescent="0.25">
      <c r="A1" s="1"/>
      <c r="K1" s="15" t="s">
        <v>0</v>
      </c>
    </row>
    <row r="2" spans="1:17" ht="16.5" x14ac:dyDescent="0.25">
      <c r="A2" s="1"/>
      <c r="K2" s="15" t="s">
        <v>12</v>
      </c>
    </row>
    <row r="3" spans="1:17" ht="16.5" x14ac:dyDescent="0.25">
      <c r="A3" s="1"/>
      <c r="K3" s="15" t="s">
        <v>13</v>
      </c>
    </row>
    <row r="4" spans="1:17" ht="16.5" x14ac:dyDescent="0.25">
      <c r="A4" s="1"/>
      <c r="K4" s="15" t="s">
        <v>14</v>
      </c>
    </row>
    <row r="5" spans="1:17" ht="16.5" x14ac:dyDescent="0.25">
      <c r="A5" s="1" t="s">
        <v>1</v>
      </c>
    </row>
    <row r="6" spans="1:17" ht="30" customHeight="1" x14ac:dyDescent="0.3">
      <c r="A6" s="172" t="s">
        <v>15</v>
      </c>
      <c r="B6" s="172"/>
      <c r="C6" s="172"/>
      <c r="D6" s="172"/>
      <c r="E6" s="172"/>
      <c r="F6" s="172"/>
      <c r="G6" s="172"/>
      <c r="H6" s="172"/>
      <c r="I6" s="172"/>
      <c r="J6" s="172"/>
      <c r="K6" s="172"/>
      <c r="L6" s="172"/>
    </row>
    <row r="7" spans="1:17" ht="36.75" customHeight="1" x14ac:dyDescent="0.25">
      <c r="A7" s="157" t="s">
        <v>28</v>
      </c>
      <c r="B7" s="157"/>
      <c r="C7" s="157"/>
      <c r="D7" s="157"/>
      <c r="E7" s="157"/>
      <c r="F7" s="157"/>
      <c r="G7" s="157"/>
      <c r="H7" s="157"/>
      <c r="I7" s="157"/>
      <c r="J7" s="157"/>
      <c r="K7" s="157"/>
      <c r="L7" s="157"/>
    </row>
    <row r="8" spans="1:17" ht="18.75" customHeight="1" x14ac:dyDescent="0.3">
      <c r="A8" s="158" t="s">
        <v>45</v>
      </c>
      <c r="B8" s="158"/>
      <c r="C8" s="158"/>
      <c r="D8" s="158"/>
      <c r="E8" s="158"/>
      <c r="F8" s="158"/>
      <c r="G8" s="158"/>
      <c r="H8" s="158"/>
      <c r="I8" s="158"/>
      <c r="J8" s="158"/>
      <c r="K8" s="158"/>
      <c r="L8" s="158"/>
    </row>
    <row r="9" spans="1:17" s="7" customFormat="1" ht="15" customHeight="1" x14ac:dyDescent="0.2">
      <c r="A9" s="159" t="s">
        <v>16</v>
      </c>
      <c r="B9" s="159"/>
      <c r="C9" s="159"/>
      <c r="D9" s="159"/>
      <c r="E9" s="159"/>
      <c r="F9" s="159"/>
      <c r="G9" s="159"/>
      <c r="H9" s="159"/>
      <c r="I9" s="159"/>
      <c r="J9" s="159"/>
      <c r="K9" s="159"/>
      <c r="L9" s="159"/>
    </row>
    <row r="11" spans="1:17" ht="29.25" customHeight="1" x14ac:dyDescent="0.3">
      <c r="A11" s="1" t="s">
        <v>1</v>
      </c>
      <c r="E11" s="74" t="s">
        <v>46</v>
      </c>
      <c r="F11" s="74"/>
      <c r="G11" s="6"/>
      <c r="H11" s="6"/>
      <c r="I11" s="6"/>
      <c r="J11" s="6"/>
    </row>
    <row r="12" spans="1:17" ht="27.75" customHeight="1" x14ac:dyDescent="0.25">
      <c r="A12" s="160">
        <v>4117630</v>
      </c>
      <c r="B12" s="160"/>
      <c r="C12" s="160"/>
      <c r="D12" s="27"/>
      <c r="F12" s="201" t="s">
        <v>92</v>
      </c>
      <c r="G12" s="201"/>
      <c r="H12" s="201"/>
      <c r="I12" s="201"/>
      <c r="J12" s="201"/>
      <c r="K12" s="201"/>
      <c r="L12" s="201"/>
      <c r="M12" s="201"/>
    </row>
    <row r="13" spans="1:17" s="7" customFormat="1" ht="39.75" customHeight="1" x14ac:dyDescent="0.2">
      <c r="A13" s="165" t="s">
        <v>42</v>
      </c>
      <c r="B13" s="165"/>
      <c r="C13" s="165"/>
      <c r="D13" s="165"/>
      <c r="E13" s="165"/>
      <c r="G13" s="165" t="s">
        <v>40</v>
      </c>
      <c r="H13" s="165"/>
      <c r="I13" s="165"/>
      <c r="J13" s="165"/>
      <c r="K13" s="165"/>
      <c r="L13" s="165"/>
    </row>
    <row r="15" spans="1:17" ht="44.25" customHeight="1" x14ac:dyDescent="0.25">
      <c r="A15" s="166" t="s">
        <v>2</v>
      </c>
      <c r="B15" s="173" t="s">
        <v>3</v>
      </c>
      <c r="C15" s="173" t="s">
        <v>4</v>
      </c>
      <c r="D15" s="167" t="s">
        <v>5</v>
      </c>
      <c r="E15" s="173" t="s">
        <v>9</v>
      </c>
      <c r="F15" s="173"/>
      <c r="G15" s="173"/>
      <c r="H15" s="173" t="s">
        <v>10</v>
      </c>
      <c r="I15" s="173"/>
      <c r="J15" s="173"/>
      <c r="K15" s="173" t="s">
        <v>11</v>
      </c>
      <c r="L15" s="173"/>
      <c r="M15" s="173"/>
      <c r="N15" s="30"/>
      <c r="O15" s="30"/>
      <c r="P15" s="30"/>
      <c r="Q15" s="30"/>
    </row>
    <row r="16" spans="1:17" ht="30" x14ac:dyDescent="0.25">
      <c r="A16" s="166"/>
      <c r="B16" s="173"/>
      <c r="C16" s="173"/>
      <c r="D16" s="167"/>
      <c r="E16" s="31" t="s">
        <v>6</v>
      </c>
      <c r="F16" s="31" t="s">
        <v>7</v>
      </c>
      <c r="G16" s="31" t="s">
        <v>8</v>
      </c>
      <c r="H16" s="31" t="s">
        <v>6</v>
      </c>
      <c r="I16" s="31" t="s">
        <v>7</v>
      </c>
      <c r="J16" s="31" t="s">
        <v>8</v>
      </c>
      <c r="K16" s="31" t="s">
        <v>6</v>
      </c>
      <c r="L16" s="31" t="s">
        <v>7</v>
      </c>
      <c r="M16" s="31" t="s">
        <v>8</v>
      </c>
      <c r="N16" s="30"/>
      <c r="O16" s="30"/>
      <c r="P16" s="30"/>
      <c r="Q16" s="30"/>
    </row>
    <row r="17" spans="1:13" s="29" customFormat="1" ht="51" customHeight="1" x14ac:dyDescent="0.25">
      <c r="A17" s="177" t="s">
        <v>287</v>
      </c>
      <c r="B17" s="175"/>
      <c r="C17" s="175"/>
      <c r="D17" s="175"/>
      <c r="E17" s="175"/>
      <c r="F17" s="175"/>
      <c r="G17" s="175"/>
      <c r="H17" s="175"/>
      <c r="I17" s="175"/>
      <c r="J17" s="175"/>
      <c r="K17" s="175"/>
      <c r="L17" s="175"/>
      <c r="M17" s="176"/>
    </row>
    <row r="18" spans="1:13" s="29" customFormat="1" ht="15.75" x14ac:dyDescent="0.25">
      <c r="A18" s="10" t="s">
        <v>120</v>
      </c>
      <c r="B18" s="11" t="s">
        <v>121</v>
      </c>
      <c r="C18" s="11"/>
      <c r="D18" s="11"/>
      <c r="E18" s="11"/>
      <c r="F18" s="11"/>
      <c r="G18" s="11"/>
      <c r="H18" s="11"/>
      <c r="I18" s="11"/>
      <c r="J18" s="11"/>
      <c r="K18" s="11"/>
      <c r="L18" s="11"/>
      <c r="M18" s="11"/>
    </row>
    <row r="19" spans="1:13" s="29" customFormat="1" ht="15.75" x14ac:dyDescent="0.25">
      <c r="A19" s="10"/>
      <c r="B19" s="17" t="s">
        <v>98</v>
      </c>
      <c r="C19" s="10" t="s">
        <v>55</v>
      </c>
      <c r="D19" s="10"/>
      <c r="E19" s="14">
        <v>199.7</v>
      </c>
      <c r="F19" s="12">
        <v>0</v>
      </c>
      <c r="G19" s="14">
        <f>E19+F19</f>
        <v>199.7</v>
      </c>
      <c r="H19" s="14">
        <v>199.7</v>
      </c>
      <c r="I19" s="12">
        <v>0</v>
      </c>
      <c r="J19" s="14">
        <f>H19+I19</f>
        <v>199.7</v>
      </c>
      <c r="K19" s="12">
        <f>E19-H19</f>
        <v>0</v>
      </c>
      <c r="L19" s="12">
        <f>F19-I19</f>
        <v>0</v>
      </c>
      <c r="M19" s="14">
        <f>K19+L19</f>
        <v>0</v>
      </c>
    </row>
    <row r="20" spans="1:13" s="29" customFormat="1" ht="15.75" x14ac:dyDescent="0.25">
      <c r="A20" s="10"/>
      <c r="B20" s="17"/>
      <c r="C20" s="10"/>
      <c r="D20" s="10"/>
      <c r="E20" s="14"/>
      <c r="F20" s="12"/>
      <c r="G20" s="14"/>
      <c r="H20" s="14"/>
      <c r="I20" s="12"/>
      <c r="J20" s="14"/>
      <c r="K20" s="12"/>
      <c r="L20" s="12"/>
      <c r="M20" s="14"/>
    </row>
    <row r="21" spans="1:13" s="29" customFormat="1" ht="15.75" x14ac:dyDescent="0.25">
      <c r="A21" s="16" t="s">
        <v>124</v>
      </c>
      <c r="B21" s="11" t="s">
        <v>125</v>
      </c>
      <c r="C21" s="11"/>
      <c r="D21" s="11"/>
      <c r="E21" s="16"/>
      <c r="F21" s="16"/>
      <c r="G21" s="16"/>
      <c r="H21" s="16"/>
      <c r="I21" s="16"/>
      <c r="J21" s="16"/>
      <c r="K21" s="16"/>
      <c r="L21" s="16"/>
      <c r="M21" s="16"/>
    </row>
    <row r="22" spans="1:13" s="29" customFormat="1" ht="30" x14ac:dyDescent="0.25">
      <c r="A22" s="10"/>
      <c r="B22" s="28" t="s">
        <v>286</v>
      </c>
      <c r="C22" s="14" t="s">
        <v>107</v>
      </c>
      <c r="D22" s="14"/>
      <c r="E22" s="12">
        <v>26.764800000000001</v>
      </c>
      <c r="F22" s="12">
        <v>0</v>
      </c>
      <c r="G22" s="12">
        <f>E22+F22</f>
        <v>26.764800000000001</v>
      </c>
      <c r="H22" s="12">
        <v>26.764800000000001</v>
      </c>
      <c r="I22" s="12">
        <v>0</v>
      </c>
      <c r="J22" s="12">
        <f>H22+I22</f>
        <v>26.764800000000001</v>
      </c>
      <c r="K22" s="12">
        <f>E22-H22</f>
        <v>0</v>
      </c>
      <c r="L22" s="12">
        <f>F22-I22</f>
        <v>0</v>
      </c>
      <c r="M22" s="14">
        <f>K22+L22</f>
        <v>0</v>
      </c>
    </row>
    <row r="23" spans="1:13" s="29" customFormat="1" ht="15.75" x14ac:dyDescent="0.25">
      <c r="A23" s="10"/>
      <c r="B23" s="28"/>
      <c r="C23" s="14"/>
      <c r="D23" s="14"/>
      <c r="E23" s="12"/>
      <c r="F23" s="12"/>
      <c r="G23" s="12"/>
      <c r="H23" s="12"/>
      <c r="I23" s="12"/>
      <c r="J23" s="12"/>
      <c r="K23" s="12"/>
      <c r="L23" s="12"/>
      <c r="M23" s="14"/>
    </row>
    <row r="24" spans="1:13" s="29" customFormat="1" ht="15.75" x14ac:dyDescent="0.25">
      <c r="A24" s="16" t="s">
        <v>130</v>
      </c>
      <c r="B24" s="11" t="s">
        <v>131</v>
      </c>
      <c r="C24" s="11"/>
      <c r="D24" s="11"/>
      <c r="E24" s="16"/>
      <c r="F24" s="16"/>
      <c r="G24" s="16"/>
      <c r="H24" s="16"/>
      <c r="I24" s="16"/>
      <c r="J24" s="16"/>
      <c r="K24" s="16"/>
      <c r="L24" s="16"/>
      <c r="M24" s="16"/>
    </row>
    <row r="25" spans="1:13" s="29" customFormat="1" ht="30" x14ac:dyDescent="0.25">
      <c r="A25" s="16"/>
      <c r="B25" s="75" t="s">
        <v>276</v>
      </c>
      <c r="C25" s="10" t="s">
        <v>55</v>
      </c>
      <c r="D25" s="10"/>
      <c r="E25" s="12">
        <v>0.41</v>
      </c>
      <c r="F25" s="12">
        <v>0</v>
      </c>
      <c r="G25" s="12">
        <f>E25+F25</f>
        <v>0.41</v>
      </c>
      <c r="H25" s="12">
        <v>0.41</v>
      </c>
      <c r="I25" s="12">
        <v>0</v>
      </c>
      <c r="J25" s="12">
        <f>H25+I25</f>
        <v>0.41</v>
      </c>
      <c r="K25" s="12">
        <f>E25-G25</f>
        <v>0</v>
      </c>
      <c r="L25" s="12">
        <f>F25-I25</f>
        <v>0</v>
      </c>
      <c r="M25" s="12">
        <f>K25+L25</f>
        <v>0</v>
      </c>
    </row>
    <row r="26" spans="1:13" hidden="1" outlineLevel="1" x14ac:dyDescent="0.25">
      <c r="A26" s="32">
        <v>4</v>
      </c>
      <c r="B26" s="45" t="s">
        <v>21</v>
      </c>
      <c r="C26" s="45"/>
      <c r="D26" s="45"/>
      <c r="E26" s="45"/>
      <c r="F26" s="45"/>
      <c r="G26" s="45"/>
      <c r="H26" s="45"/>
      <c r="I26" s="45"/>
      <c r="J26" s="45"/>
      <c r="K26" s="45"/>
      <c r="L26" s="45"/>
      <c r="M26" s="45"/>
    </row>
    <row r="27" spans="1:13" hidden="1" outlineLevel="1" x14ac:dyDescent="0.25">
      <c r="A27" s="45"/>
      <c r="B27" s="45" t="s">
        <v>19</v>
      </c>
      <c r="C27" s="45"/>
      <c r="D27" s="45"/>
      <c r="E27" s="45"/>
      <c r="F27" s="45"/>
      <c r="G27" s="45"/>
      <c r="H27" s="45"/>
      <c r="I27" s="45"/>
      <c r="J27" s="45"/>
      <c r="K27" s="45"/>
      <c r="L27" s="45"/>
      <c r="M27" s="45"/>
    </row>
    <row r="28" spans="1:13" collapsed="1" x14ac:dyDescent="0.25"/>
    <row r="29" spans="1:13" ht="32.25" customHeight="1" x14ac:dyDescent="0.25">
      <c r="A29" s="179" t="s">
        <v>22</v>
      </c>
      <c r="B29" s="179"/>
      <c r="C29" s="179"/>
      <c r="D29" s="179"/>
      <c r="E29" s="179"/>
      <c r="G29" s="15" t="s">
        <v>23</v>
      </c>
      <c r="J29" s="15" t="s">
        <v>25</v>
      </c>
    </row>
    <row r="30" spans="1:13" x14ac:dyDescent="0.25">
      <c r="G30" s="178" t="s">
        <v>24</v>
      </c>
      <c r="H30" s="178"/>
    </row>
    <row r="32" spans="1:13" x14ac:dyDescent="0.25">
      <c r="A32" s="15" t="s">
        <v>26</v>
      </c>
      <c r="G32" s="15" t="s">
        <v>23</v>
      </c>
      <c r="J32" s="15" t="s">
        <v>27</v>
      </c>
    </row>
    <row r="33" spans="7:8" x14ac:dyDescent="0.25">
      <c r="G33" s="178" t="s">
        <v>24</v>
      </c>
      <c r="H33" s="178"/>
    </row>
  </sheetData>
  <mergeCells count="19">
    <mergeCell ref="A6:L6"/>
    <mergeCell ref="A7:L7"/>
    <mergeCell ref="A8:L8"/>
    <mergeCell ref="A9:L9"/>
    <mergeCell ref="A12:C12"/>
    <mergeCell ref="F12:M12"/>
    <mergeCell ref="A29:E29"/>
    <mergeCell ref="G30:H30"/>
    <mergeCell ref="G33:H33"/>
    <mergeCell ref="A17:M17"/>
    <mergeCell ref="A13:E13"/>
    <mergeCell ref="G13:L13"/>
    <mergeCell ref="A15:A16"/>
    <mergeCell ref="B15:B16"/>
    <mergeCell ref="C15:C16"/>
    <mergeCell ref="D15:D16"/>
    <mergeCell ref="E15:G15"/>
    <mergeCell ref="H15:J15"/>
    <mergeCell ref="K15:M15"/>
  </mergeCells>
  <pageMargins left="0.7" right="0.7" top="0.75" bottom="0.75" header="0.3" footer="0.3"/>
  <pageSetup paperSize="9" scale="90" fitToHeight="0" orientation="landscape" verticalDpi="0" r:id="rId1"/>
  <headerFooter>
    <oddHeader>&amp;C&amp;P</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Q33"/>
  <sheetViews>
    <sheetView topLeftCell="A10" zoomScaleNormal="100" workbookViewId="0">
      <selection activeCell="D10" sqref="D1:D1048576"/>
    </sheetView>
  </sheetViews>
  <sheetFormatPr defaultRowHeight="15" outlineLevelRow="1" outlineLevelCol="1" x14ac:dyDescent="0.25"/>
  <cols>
    <col min="2" max="2" width="29.28515625" customWidth="1"/>
    <col min="4" max="4" width="0" hidden="1" customWidth="1" outlineLevel="1"/>
    <col min="5" max="5" width="10" customWidth="1" collapsed="1"/>
    <col min="6" max="6" width="12.42578125" customWidth="1"/>
    <col min="7" max="7" width="10.140625" customWidth="1"/>
    <col min="8" max="8" width="10" customWidth="1"/>
    <col min="9" max="9" width="12.7109375" customWidth="1"/>
    <col min="11" max="11" width="10.5703125" customWidth="1"/>
    <col min="12" max="12" width="12.42578125" customWidth="1"/>
  </cols>
  <sheetData>
    <row r="1" spans="1:17" ht="16.5" x14ac:dyDescent="0.25">
      <c r="A1" s="1"/>
      <c r="K1" t="s">
        <v>0</v>
      </c>
    </row>
    <row r="2" spans="1:17" ht="16.5" x14ac:dyDescent="0.25">
      <c r="A2" s="1"/>
      <c r="K2" t="s">
        <v>12</v>
      </c>
    </row>
    <row r="3" spans="1:17" ht="16.5" x14ac:dyDescent="0.25">
      <c r="A3" s="1"/>
      <c r="K3" t="s">
        <v>13</v>
      </c>
    </row>
    <row r="4" spans="1:17" ht="16.5" x14ac:dyDescent="0.25">
      <c r="A4" s="1"/>
      <c r="K4" t="s">
        <v>14</v>
      </c>
    </row>
    <row r="5" spans="1:17" ht="16.5" x14ac:dyDescent="0.25">
      <c r="A5" s="1" t="s">
        <v>1</v>
      </c>
    </row>
    <row r="6" spans="1:17" ht="30" customHeight="1" x14ac:dyDescent="0.3">
      <c r="A6" s="156" t="s">
        <v>15</v>
      </c>
      <c r="B6" s="156"/>
      <c r="C6" s="156"/>
      <c r="D6" s="156"/>
      <c r="E6" s="156"/>
      <c r="F6" s="156"/>
      <c r="G6" s="156"/>
      <c r="H6" s="156"/>
      <c r="I6" s="156"/>
      <c r="J6" s="156"/>
      <c r="K6" s="156"/>
      <c r="L6" s="156"/>
    </row>
    <row r="7" spans="1:17" ht="36.75" customHeight="1" x14ac:dyDescent="0.25">
      <c r="A7" s="157" t="s">
        <v>28</v>
      </c>
      <c r="B7" s="157"/>
      <c r="C7" s="157"/>
      <c r="D7" s="157"/>
      <c r="E7" s="157"/>
      <c r="F7" s="157"/>
      <c r="G7" s="157"/>
      <c r="H7" s="157"/>
      <c r="I7" s="157"/>
      <c r="J7" s="157"/>
      <c r="K7" s="157"/>
      <c r="L7" s="157"/>
    </row>
    <row r="8" spans="1:17" ht="18.75" customHeight="1" x14ac:dyDescent="0.3">
      <c r="A8" s="158" t="s">
        <v>45</v>
      </c>
      <c r="B8" s="158"/>
      <c r="C8" s="158"/>
      <c r="D8" s="158"/>
      <c r="E8" s="158"/>
      <c r="F8" s="158"/>
      <c r="G8" s="158"/>
      <c r="H8" s="158"/>
      <c r="I8" s="158"/>
      <c r="J8" s="158"/>
      <c r="K8" s="158"/>
      <c r="L8" s="158"/>
    </row>
    <row r="9" spans="1:17" s="7" customFormat="1" ht="15" customHeight="1" x14ac:dyDescent="0.2">
      <c r="A9" s="159" t="s">
        <v>16</v>
      </c>
      <c r="B9" s="159"/>
      <c r="C9" s="159"/>
      <c r="D9" s="159"/>
      <c r="E9" s="159"/>
      <c r="F9" s="159"/>
      <c r="G9" s="159"/>
      <c r="H9" s="159"/>
      <c r="I9" s="159"/>
      <c r="J9" s="159"/>
      <c r="K9" s="159"/>
      <c r="L9" s="159"/>
    </row>
    <row r="11" spans="1:17" ht="29.25" customHeight="1" x14ac:dyDescent="0.3">
      <c r="A11" s="1" t="s">
        <v>1</v>
      </c>
      <c r="E11" s="74" t="s">
        <v>46</v>
      </c>
      <c r="F11" s="74"/>
      <c r="G11" s="6"/>
      <c r="H11" s="6"/>
      <c r="I11" s="6"/>
      <c r="J11" s="6"/>
    </row>
    <row r="12" spans="1:17" ht="27.75" customHeight="1" x14ac:dyDescent="0.25">
      <c r="A12" s="160">
        <v>4117810</v>
      </c>
      <c r="B12" s="160"/>
      <c r="C12" s="160"/>
      <c r="D12" s="27"/>
      <c r="F12" s="161" t="s">
        <v>93</v>
      </c>
      <c r="G12" s="161"/>
      <c r="H12" s="161"/>
      <c r="I12" s="161"/>
      <c r="J12" s="161"/>
      <c r="K12" s="161"/>
      <c r="L12" s="161"/>
      <c r="M12" s="161"/>
    </row>
    <row r="13" spans="1:17" s="7" customFormat="1" ht="39.75" customHeight="1" x14ac:dyDescent="0.2">
      <c r="A13" s="165" t="s">
        <v>42</v>
      </c>
      <c r="B13" s="165"/>
      <c r="C13" s="165"/>
      <c r="D13" s="165"/>
      <c r="E13" s="165"/>
      <c r="G13" s="165" t="s">
        <v>40</v>
      </c>
      <c r="H13" s="165"/>
      <c r="I13" s="165"/>
      <c r="J13" s="165"/>
      <c r="K13" s="165"/>
      <c r="L13" s="165"/>
    </row>
    <row r="15" spans="1:17" ht="44.25" customHeight="1" x14ac:dyDescent="0.25">
      <c r="A15" s="166" t="s">
        <v>2</v>
      </c>
      <c r="B15" s="167" t="s">
        <v>3</v>
      </c>
      <c r="C15" s="167" t="s">
        <v>4</v>
      </c>
      <c r="D15" s="167" t="s">
        <v>5</v>
      </c>
      <c r="E15" s="167" t="s">
        <v>9</v>
      </c>
      <c r="F15" s="167"/>
      <c r="G15" s="167"/>
      <c r="H15" s="167" t="s">
        <v>10</v>
      </c>
      <c r="I15" s="167"/>
      <c r="J15" s="167"/>
      <c r="K15" s="167" t="s">
        <v>11</v>
      </c>
      <c r="L15" s="167"/>
      <c r="M15" s="167"/>
      <c r="N15" s="2"/>
      <c r="O15" s="2"/>
      <c r="P15" s="2"/>
      <c r="Q15" s="2"/>
    </row>
    <row r="16" spans="1:17" ht="30" x14ac:dyDescent="0.25">
      <c r="A16" s="166"/>
      <c r="B16" s="167"/>
      <c r="C16" s="167"/>
      <c r="D16" s="167"/>
      <c r="E16" s="8" t="s">
        <v>6</v>
      </c>
      <c r="F16" s="8" t="s">
        <v>7</v>
      </c>
      <c r="G16" s="8" t="s">
        <v>8</v>
      </c>
      <c r="H16" s="8" t="s">
        <v>6</v>
      </c>
      <c r="I16" s="8" t="s">
        <v>7</v>
      </c>
      <c r="J16" s="8" t="s">
        <v>8</v>
      </c>
      <c r="K16" s="8" t="s">
        <v>6</v>
      </c>
      <c r="L16" s="8" t="s">
        <v>7</v>
      </c>
      <c r="M16" s="8" t="s">
        <v>8</v>
      </c>
      <c r="N16" s="2"/>
      <c r="O16" s="2"/>
      <c r="P16" s="2"/>
      <c r="Q16" s="2"/>
    </row>
    <row r="17" spans="1:13" s="29" customFormat="1" ht="15.75" customHeight="1" x14ac:dyDescent="0.25">
      <c r="A17" s="177" t="s">
        <v>290</v>
      </c>
      <c r="B17" s="180"/>
      <c r="C17" s="180"/>
      <c r="D17" s="180"/>
      <c r="E17" s="180"/>
      <c r="F17" s="180"/>
      <c r="G17" s="180"/>
      <c r="H17" s="180"/>
      <c r="I17" s="180"/>
      <c r="J17" s="180"/>
      <c r="K17" s="180"/>
      <c r="L17" s="180"/>
      <c r="M17" s="181"/>
    </row>
    <row r="18" spans="1:13" s="29" customFormat="1" ht="15.75" x14ac:dyDescent="0.25">
      <c r="A18" s="10" t="s">
        <v>120</v>
      </c>
      <c r="B18" s="11" t="s">
        <v>121</v>
      </c>
      <c r="C18" s="11"/>
      <c r="D18" s="11"/>
      <c r="E18" s="11"/>
      <c r="F18" s="11"/>
      <c r="G18" s="11"/>
      <c r="H18" s="11"/>
      <c r="I18" s="11"/>
      <c r="J18" s="11"/>
      <c r="K18" s="11"/>
      <c r="L18" s="11"/>
      <c r="M18" s="11"/>
    </row>
    <row r="19" spans="1:13" s="29" customFormat="1" ht="15.75" x14ac:dyDescent="0.25">
      <c r="A19" s="10"/>
      <c r="B19" s="9" t="s">
        <v>98</v>
      </c>
      <c r="C19" s="16" t="s">
        <v>55</v>
      </c>
      <c r="D19" s="16"/>
      <c r="E19" s="12"/>
      <c r="F19" s="12">
        <v>4199.5</v>
      </c>
      <c r="G19" s="12">
        <f>E19+F19</f>
        <v>4199.5</v>
      </c>
      <c r="H19" s="12"/>
      <c r="I19" s="12">
        <v>4199.5</v>
      </c>
      <c r="J19" s="12">
        <f>H19+I19</f>
        <v>4199.5</v>
      </c>
      <c r="K19" s="12">
        <f>E19-H19</f>
        <v>0</v>
      </c>
      <c r="L19" s="12">
        <f t="shared" ref="L19:M19" si="0">F19-I19</f>
        <v>0</v>
      </c>
      <c r="M19" s="12">
        <f t="shared" si="0"/>
        <v>0</v>
      </c>
    </row>
    <row r="20" spans="1:13" s="29" customFormat="1" ht="7.5" customHeight="1" x14ac:dyDescent="0.25">
      <c r="A20" s="10"/>
      <c r="B20" s="9"/>
      <c r="C20" s="16"/>
      <c r="D20" s="16"/>
      <c r="E20" s="12"/>
      <c r="F20" s="12"/>
      <c r="G20" s="12"/>
      <c r="H20" s="12"/>
      <c r="I20" s="12"/>
      <c r="J20" s="12"/>
      <c r="K20" s="12"/>
      <c r="L20" s="12"/>
      <c r="M20" s="12"/>
    </row>
    <row r="21" spans="1:13" s="29" customFormat="1" ht="15.75" x14ac:dyDescent="0.25">
      <c r="A21" s="16" t="s">
        <v>124</v>
      </c>
      <c r="B21" s="11" t="s">
        <v>125</v>
      </c>
      <c r="C21" s="11"/>
      <c r="D21" s="11"/>
      <c r="E21" s="16"/>
      <c r="F21" s="16"/>
      <c r="G21" s="16"/>
      <c r="H21" s="16"/>
      <c r="I21" s="16"/>
      <c r="J21" s="16"/>
      <c r="K21" s="16"/>
      <c r="L21" s="16"/>
      <c r="M21" s="16"/>
    </row>
    <row r="22" spans="1:13" s="29" customFormat="1" ht="30" customHeight="1" x14ac:dyDescent="0.25">
      <c r="A22" s="10"/>
      <c r="B22" s="9" t="s">
        <v>288</v>
      </c>
      <c r="C22" s="10" t="s">
        <v>49</v>
      </c>
      <c r="D22" s="10"/>
      <c r="E22" s="10"/>
      <c r="F22" s="13">
        <v>1</v>
      </c>
      <c r="G22" s="13">
        <f>E22+F22</f>
        <v>1</v>
      </c>
      <c r="H22" s="10"/>
      <c r="I22" s="13">
        <v>1</v>
      </c>
      <c r="J22" s="13">
        <f>H22+I22</f>
        <v>1</v>
      </c>
      <c r="K22" s="13">
        <f>E22-H22</f>
        <v>0</v>
      </c>
      <c r="L22" s="13">
        <f t="shared" ref="L22:M22" si="1">F22-I22</f>
        <v>0</v>
      </c>
      <c r="M22" s="13">
        <f t="shared" si="1"/>
        <v>0</v>
      </c>
    </row>
    <row r="23" spans="1:13" s="29" customFormat="1" ht="12" customHeight="1" x14ac:dyDescent="0.25">
      <c r="A23" s="10"/>
      <c r="B23" s="9"/>
      <c r="C23" s="10"/>
      <c r="D23" s="10"/>
      <c r="E23" s="10"/>
      <c r="F23" s="13"/>
      <c r="G23" s="13"/>
      <c r="H23" s="10"/>
      <c r="I23" s="13"/>
      <c r="J23" s="13"/>
      <c r="K23" s="13"/>
      <c r="L23" s="13"/>
      <c r="M23" s="13"/>
    </row>
    <row r="24" spans="1:13" s="29" customFormat="1" ht="15.75" x14ac:dyDescent="0.25">
      <c r="A24" s="16" t="s">
        <v>130</v>
      </c>
      <c r="B24" s="11" t="s">
        <v>131</v>
      </c>
      <c r="C24" s="11"/>
      <c r="D24" s="11"/>
      <c r="E24" s="16"/>
      <c r="F24" s="16"/>
      <c r="G24" s="16"/>
      <c r="H24" s="16"/>
      <c r="I24" s="16"/>
      <c r="J24" s="16"/>
      <c r="K24" s="16"/>
      <c r="L24" s="16"/>
      <c r="M24" s="16"/>
    </row>
    <row r="25" spans="1:13" s="29" customFormat="1" ht="47.25" x14ac:dyDescent="0.25">
      <c r="A25" s="16"/>
      <c r="B25" s="70" t="s">
        <v>289</v>
      </c>
      <c r="C25" s="10" t="s">
        <v>102</v>
      </c>
      <c r="D25" s="10"/>
      <c r="E25" s="12"/>
      <c r="F25" s="12">
        <v>4199.5</v>
      </c>
      <c r="G25" s="12">
        <f>E25+F25</f>
        <v>4199.5</v>
      </c>
      <c r="H25" s="12"/>
      <c r="I25" s="12">
        <v>4199.5</v>
      </c>
      <c r="J25" s="12">
        <f>H25+I25</f>
        <v>4199.5</v>
      </c>
      <c r="K25" s="12">
        <f>E25-H25</f>
        <v>0</v>
      </c>
      <c r="L25" s="12">
        <f t="shared" ref="L25:M25" si="2">F25-I25</f>
        <v>0</v>
      </c>
      <c r="M25" s="12">
        <f t="shared" si="2"/>
        <v>0</v>
      </c>
    </row>
    <row r="26" spans="1:13" hidden="1" outlineLevel="1" x14ac:dyDescent="0.25">
      <c r="A26" s="4">
        <v>4</v>
      </c>
      <c r="B26" s="5" t="s">
        <v>21</v>
      </c>
      <c r="C26" s="5"/>
      <c r="D26" s="5"/>
      <c r="E26" s="5"/>
      <c r="F26" s="5"/>
      <c r="G26" s="5"/>
      <c r="H26" s="5"/>
      <c r="I26" s="5"/>
      <c r="J26" s="5"/>
      <c r="K26" s="5"/>
      <c r="L26" s="5"/>
      <c r="M26" s="5"/>
    </row>
    <row r="27" spans="1:13" hidden="1" outlineLevel="1" x14ac:dyDescent="0.25">
      <c r="A27" s="5"/>
      <c r="B27" s="5" t="s">
        <v>19</v>
      </c>
      <c r="C27" s="5"/>
      <c r="D27" s="5"/>
      <c r="E27" s="5"/>
      <c r="F27" s="5"/>
      <c r="G27" s="5"/>
      <c r="H27" s="5"/>
      <c r="I27" s="5"/>
      <c r="J27" s="5"/>
      <c r="K27" s="5"/>
      <c r="L27" s="5"/>
      <c r="M27" s="5"/>
    </row>
    <row r="28" spans="1:13" collapsed="1" x14ac:dyDescent="0.25"/>
    <row r="29" spans="1:13" ht="32.25" customHeight="1" x14ac:dyDescent="0.25">
      <c r="A29" s="162" t="s">
        <v>22</v>
      </c>
      <c r="B29" s="162"/>
      <c r="C29" s="162"/>
      <c r="D29" s="162"/>
      <c r="E29" s="162"/>
      <c r="G29" t="s">
        <v>23</v>
      </c>
      <c r="J29" t="s">
        <v>25</v>
      </c>
    </row>
    <row r="30" spans="1:13" x14ac:dyDescent="0.25">
      <c r="G30" s="163" t="s">
        <v>24</v>
      </c>
      <c r="H30" s="163"/>
    </row>
    <row r="32" spans="1:13" x14ac:dyDescent="0.25">
      <c r="A32" t="s">
        <v>26</v>
      </c>
      <c r="G32" t="s">
        <v>23</v>
      </c>
      <c r="J32" t="s">
        <v>27</v>
      </c>
    </row>
    <row r="33" spans="7:8" x14ac:dyDescent="0.25">
      <c r="G33" s="163" t="s">
        <v>24</v>
      </c>
      <c r="H33" s="163"/>
    </row>
  </sheetData>
  <mergeCells count="19">
    <mergeCell ref="A6:L6"/>
    <mergeCell ref="A7:L7"/>
    <mergeCell ref="A8:L8"/>
    <mergeCell ref="A9:L9"/>
    <mergeCell ref="A12:C12"/>
    <mergeCell ref="F12:M12"/>
    <mergeCell ref="A29:E29"/>
    <mergeCell ref="G30:H30"/>
    <mergeCell ref="G33:H33"/>
    <mergeCell ref="A17:M17"/>
    <mergeCell ref="A13:E13"/>
    <mergeCell ref="G13:L13"/>
    <mergeCell ref="A15:A16"/>
    <mergeCell ref="B15:B16"/>
    <mergeCell ref="C15:C16"/>
    <mergeCell ref="D15:D16"/>
    <mergeCell ref="E15:G15"/>
    <mergeCell ref="H15:J15"/>
    <mergeCell ref="K15:M15"/>
  </mergeCells>
  <pageMargins left="0.7" right="0.7" top="0.75" bottom="0.75" header="0.3" footer="0.3"/>
  <pageSetup paperSize="9" scale="91" fitToHeight="0" orientation="landscape" verticalDpi="0" r:id="rId1"/>
  <headerFooter>
    <oddHeader>&amp;C&amp;P</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Q129"/>
  <sheetViews>
    <sheetView zoomScale="75" zoomScaleNormal="75" workbookViewId="0">
      <selection activeCell="K1" sqref="K1:R1048576"/>
    </sheetView>
  </sheetViews>
  <sheetFormatPr defaultRowHeight="15" outlineLevelRow="1" outlineLevelCol="1" x14ac:dyDescent="0.25"/>
  <cols>
    <col min="1" max="1" width="48.5703125" style="94" customWidth="1"/>
    <col min="2" max="2" width="15.140625" style="94" customWidth="1"/>
    <col min="3" max="3" width="71" style="94" customWidth="1"/>
    <col min="4" max="4" width="18.28515625" style="94" customWidth="1" outlineLevel="1"/>
    <col min="5" max="5" width="15.85546875" style="94" customWidth="1" outlineLevel="1"/>
    <col min="6" max="6" width="20.140625" style="94" customWidth="1"/>
    <col min="7" max="7" width="14.42578125" style="94" customWidth="1"/>
    <col min="8" max="8" width="19.85546875" style="94" customWidth="1" outlineLevel="1"/>
    <col min="9" max="9" width="14" style="94" customWidth="1" outlineLevel="1"/>
    <col min="10" max="16384" width="9.140625" style="94"/>
  </cols>
  <sheetData>
    <row r="1" spans="1:10" ht="16.5" x14ac:dyDescent="0.25">
      <c r="A1" s="98"/>
      <c r="G1" s="94" t="s">
        <v>0</v>
      </c>
    </row>
    <row r="2" spans="1:10" ht="16.5" x14ac:dyDescent="0.25">
      <c r="A2" s="98"/>
      <c r="G2" s="94" t="s">
        <v>12</v>
      </c>
    </row>
    <row r="3" spans="1:10" ht="16.5" x14ac:dyDescent="0.25">
      <c r="A3" s="98"/>
      <c r="G3" s="94" t="s">
        <v>13</v>
      </c>
    </row>
    <row r="4" spans="1:10" ht="16.5" x14ac:dyDescent="0.25">
      <c r="A4" s="98"/>
      <c r="G4" s="94" t="s">
        <v>14</v>
      </c>
    </row>
    <row r="5" spans="1:10" ht="7.5" customHeight="1" x14ac:dyDescent="0.25">
      <c r="A5" s="98" t="s">
        <v>1</v>
      </c>
    </row>
    <row r="6" spans="1:10" ht="27.75" customHeight="1" x14ac:dyDescent="0.3">
      <c r="A6" s="136" t="s">
        <v>15</v>
      </c>
      <c r="B6" s="136"/>
      <c r="C6" s="136"/>
      <c r="D6" s="136"/>
      <c r="E6" s="136"/>
      <c r="F6" s="136"/>
      <c r="G6" s="136"/>
      <c r="H6" s="136"/>
    </row>
    <row r="7" spans="1:10" ht="25.5" customHeight="1" x14ac:dyDescent="0.25">
      <c r="A7" s="137" t="s">
        <v>28</v>
      </c>
      <c r="B7" s="137"/>
      <c r="C7" s="137"/>
      <c r="D7" s="137"/>
      <c r="E7" s="137"/>
      <c r="F7" s="137"/>
      <c r="G7" s="137"/>
      <c r="H7" s="137"/>
      <c r="I7" s="99"/>
      <c r="J7" s="99"/>
    </row>
    <row r="8" spans="1:10" ht="18.75" x14ac:dyDescent="0.3">
      <c r="A8" s="155" t="s">
        <v>45</v>
      </c>
      <c r="B8" s="155"/>
      <c r="C8" s="155"/>
      <c r="D8" s="155"/>
      <c r="E8" s="155"/>
      <c r="F8" s="155"/>
      <c r="G8" s="155"/>
      <c r="H8" s="155"/>
    </row>
    <row r="9" spans="1:10" ht="23.25" customHeight="1" x14ac:dyDescent="0.25">
      <c r="A9" s="139" t="s">
        <v>16</v>
      </c>
      <c r="B9" s="139"/>
      <c r="C9" s="139"/>
      <c r="D9" s="139"/>
      <c r="E9" s="139"/>
      <c r="F9" s="139"/>
      <c r="G9" s="139"/>
      <c r="H9" s="139"/>
    </row>
    <row r="11" spans="1:10" ht="18.75" customHeight="1" x14ac:dyDescent="0.25">
      <c r="A11" s="140" t="s">
        <v>46</v>
      </c>
      <c r="B11" s="140"/>
      <c r="C11" s="140"/>
      <c r="D11" s="140"/>
      <c r="E11" s="140"/>
      <c r="F11" s="140"/>
      <c r="G11" s="140"/>
      <c r="H11" s="140"/>
    </row>
    <row r="12" spans="1:10" hidden="1" outlineLevel="1" x14ac:dyDescent="0.25"/>
    <row r="13" spans="1:10" ht="16.5" hidden="1" outlineLevel="1" x14ac:dyDescent="0.25">
      <c r="A13" s="98" t="s">
        <v>41</v>
      </c>
      <c r="D13" s="94" t="s">
        <v>44</v>
      </c>
    </row>
    <row r="14" spans="1:10" s="100" customFormat="1" ht="29.25" hidden="1" customHeight="1" outlineLevel="1" x14ac:dyDescent="0.2">
      <c r="A14" s="141" t="s">
        <v>42</v>
      </c>
      <c r="B14" s="141"/>
      <c r="C14" s="141"/>
      <c r="D14" s="142" t="s">
        <v>40</v>
      </c>
      <c r="E14" s="142"/>
      <c r="F14" s="142"/>
      <c r="G14" s="142"/>
    </row>
    <row r="15" spans="1:10" ht="16.5" hidden="1" outlineLevel="1" x14ac:dyDescent="0.25">
      <c r="A15" s="98"/>
    </row>
    <row r="16" spans="1:10" collapsed="1" x14ac:dyDescent="0.25">
      <c r="H16" s="94" t="s">
        <v>37</v>
      </c>
    </row>
    <row r="17" spans="1:9" ht="30" customHeight="1" x14ac:dyDescent="0.25">
      <c r="A17" s="149" t="s">
        <v>30</v>
      </c>
      <c r="B17" s="149" t="s">
        <v>31</v>
      </c>
      <c r="C17" s="150" t="s">
        <v>29</v>
      </c>
      <c r="D17" s="151" t="s">
        <v>32</v>
      </c>
      <c r="E17" s="152"/>
      <c r="F17" s="151" t="s">
        <v>33</v>
      </c>
      <c r="G17" s="152"/>
      <c r="H17" s="153" t="s">
        <v>34</v>
      </c>
      <c r="I17" s="154"/>
    </row>
    <row r="18" spans="1:9" ht="55.5" customHeight="1" x14ac:dyDescent="0.25">
      <c r="A18" s="149"/>
      <c r="B18" s="149"/>
      <c r="C18" s="150"/>
      <c r="D18" s="101" t="s">
        <v>35</v>
      </c>
      <c r="E18" s="101" t="s">
        <v>36</v>
      </c>
      <c r="F18" s="101" t="s">
        <v>35</v>
      </c>
      <c r="G18" s="101" t="s">
        <v>36</v>
      </c>
      <c r="H18" s="101" t="s">
        <v>35</v>
      </c>
      <c r="I18" s="101" t="s">
        <v>36</v>
      </c>
    </row>
    <row r="19" spans="1:9" x14ac:dyDescent="0.25">
      <c r="A19" s="102">
        <v>1</v>
      </c>
      <c r="B19" s="102">
        <v>2</v>
      </c>
      <c r="C19" s="102">
        <v>3</v>
      </c>
      <c r="D19" s="102">
        <v>4</v>
      </c>
      <c r="E19" s="102">
        <v>5</v>
      </c>
      <c r="F19" s="102">
        <v>6</v>
      </c>
      <c r="G19" s="102">
        <v>7</v>
      </c>
      <c r="H19" s="102">
        <v>8</v>
      </c>
      <c r="I19" s="102">
        <v>9</v>
      </c>
    </row>
    <row r="20" spans="1:9" s="107" customFormat="1" ht="33" customHeight="1" x14ac:dyDescent="0.25">
      <c r="A20" s="103" t="s">
        <v>38</v>
      </c>
      <c r="B20" s="104"/>
      <c r="C20" s="105"/>
      <c r="D20" s="106">
        <f t="shared" ref="D20:I20" si="0">D21+D22+D23+D24+D25+D26+D27+D28+D29+D30+D31+D32+D33+D34+D35+D36+D37</f>
        <v>98222.375299999985</v>
      </c>
      <c r="E20" s="106">
        <f t="shared" si="0"/>
        <v>72278.492320000005</v>
      </c>
      <c r="F20" s="106">
        <f t="shared" si="0"/>
        <v>180166.67601</v>
      </c>
      <c r="G20" s="106">
        <f t="shared" si="0"/>
        <v>151031.03163000004</v>
      </c>
      <c r="H20" s="106">
        <f t="shared" si="0"/>
        <v>278389.05130999995</v>
      </c>
      <c r="I20" s="106">
        <f t="shared" si="0"/>
        <v>223309.52395000006</v>
      </c>
    </row>
    <row r="21" spans="1:9" ht="39" customHeight="1" x14ac:dyDescent="0.25">
      <c r="A21" s="108" t="s">
        <v>361</v>
      </c>
      <c r="B21" s="109"/>
      <c r="C21" s="110" t="s">
        <v>390</v>
      </c>
      <c r="D21" s="111">
        <f>D41+D52</f>
        <v>4335.1000000000004</v>
      </c>
      <c r="E21" s="111">
        <f t="shared" ref="E21:G22" si="1">E41+E52</f>
        <v>4334.4000000000005</v>
      </c>
      <c r="F21" s="111">
        <f t="shared" si="1"/>
        <v>0</v>
      </c>
      <c r="G21" s="111">
        <f t="shared" si="1"/>
        <v>0</v>
      </c>
      <c r="H21" s="111">
        <f>D21+F21</f>
        <v>4335.1000000000004</v>
      </c>
      <c r="I21" s="111">
        <f>E21+G21</f>
        <v>4334.4000000000005</v>
      </c>
    </row>
    <row r="22" spans="1:9" ht="39" customHeight="1" x14ac:dyDescent="0.25">
      <c r="A22" s="108" t="s">
        <v>362</v>
      </c>
      <c r="B22" s="109"/>
      <c r="C22" s="110" t="s">
        <v>391</v>
      </c>
      <c r="D22" s="111">
        <f>D42+D53</f>
        <v>941.92399999999998</v>
      </c>
      <c r="E22" s="111">
        <f t="shared" si="1"/>
        <v>931.43899999999996</v>
      </c>
      <c r="F22" s="111">
        <f t="shared" si="1"/>
        <v>0</v>
      </c>
      <c r="G22" s="111">
        <f t="shared" si="1"/>
        <v>0</v>
      </c>
      <c r="H22" s="111">
        <f t="shared" ref="H22:H28" si="2">D22+F22</f>
        <v>941.92399999999998</v>
      </c>
      <c r="I22" s="111">
        <f t="shared" ref="I22:I28" si="3">E22+G22</f>
        <v>931.43899999999996</v>
      </c>
    </row>
    <row r="23" spans="1:9" ht="39" customHeight="1" x14ac:dyDescent="0.25">
      <c r="A23" s="108" t="s">
        <v>363</v>
      </c>
      <c r="B23" s="109"/>
      <c r="C23" s="110" t="s">
        <v>392</v>
      </c>
      <c r="D23" s="111">
        <f>D43+D70+D102</f>
        <v>706.7</v>
      </c>
      <c r="E23" s="111">
        <f>E43+E70+E102</f>
        <v>564.25975999999991</v>
      </c>
      <c r="F23" s="111">
        <f>F43+F70+F102</f>
        <v>0</v>
      </c>
      <c r="G23" s="111">
        <f>G43+G70+G102</f>
        <v>0</v>
      </c>
      <c r="H23" s="111">
        <f t="shared" si="2"/>
        <v>706.7</v>
      </c>
      <c r="I23" s="111">
        <f t="shared" si="3"/>
        <v>564.25975999999991</v>
      </c>
    </row>
    <row r="24" spans="1:9" ht="39" customHeight="1" x14ac:dyDescent="0.25">
      <c r="A24" s="108" t="s">
        <v>364</v>
      </c>
      <c r="B24" s="109"/>
      <c r="C24" s="110" t="s">
        <v>393</v>
      </c>
      <c r="D24" s="111">
        <f>D44+D56+D59+D62+D71+D91+D103+D112+D118+D122</f>
        <v>9367.5190000000002</v>
      </c>
      <c r="E24" s="111">
        <f>E44+E56+E59+E62+E71+E91+E103+E112+E118+E122</f>
        <v>8662.3565799999997</v>
      </c>
      <c r="F24" s="111">
        <f>F44+F56+F59+F62+F71+F91+F103+F112+F118+F122</f>
        <v>861.00317999999993</v>
      </c>
      <c r="G24" s="111">
        <f>G44+G56+G59+G62+G71+G91+G103+G112+G118+G122</f>
        <v>600.35785999999996</v>
      </c>
      <c r="H24" s="111">
        <f t="shared" si="2"/>
        <v>10228.52218</v>
      </c>
      <c r="I24" s="111">
        <f t="shared" si="3"/>
        <v>9262.7144399999997</v>
      </c>
    </row>
    <row r="25" spans="1:9" ht="39" customHeight="1" x14ac:dyDescent="0.25">
      <c r="A25" s="108" t="s">
        <v>365</v>
      </c>
      <c r="B25" s="109"/>
      <c r="C25" s="110" t="s">
        <v>394</v>
      </c>
      <c r="D25" s="111">
        <f>D45</f>
        <v>2.1</v>
      </c>
      <c r="E25" s="111">
        <f t="shared" ref="E25:G25" si="4">E45</f>
        <v>2</v>
      </c>
      <c r="F25" s="111">
        <f t="shared" si="4"/>
        <v>0</v>
      </c>
      <c r="G25" s="111">
        <f t="shared" si="4"/>
        <v>0</v>
      </c>
      <c r="H25" s="111">
        <f t="shared" si="2"/>
        <v>2.1</v>
      </c>
      <c r="I25" s="111">
        <f t="shared" si="3"/>
        <v>2</v>
      </c>
    </row>
    <row r="26" spans="1:9" ht="39" customHeight="1" x14ac:dyDescent="0.25">
      <c r="A26" s="108" t="s">
        <v>366</v>
      </c>
      <c r="B26" s="109"/>
      <c r="C26" s="110" t="s">
        <v>395</v>
      </c>
      <c r="D26" s="111">
        <f>D46+D72+D104</f>
        <v>18713.7</v>
      </c>
      <c r="E26" s="111">
        <f>E46+E72+E104</f>
        <v>17037.419710000002</v>
      </c>
      <c r="F26" s="111">
        <f>F46+F72+F104</f>
        <v>0</v>
      </c>
      <c r="G26" s="111">
        <f>G46+G72+G104</f>
        <v>0</v>
      </c>
      <c r="H26" s="111">
        <f t="shared" si="2"/>
        <v>18713.7</v>
      </c>
      <c r="I26" s="111">
        <f t="shared" si="3"/>
        <v>17037.419710000002</v>
      </c>
    </row>
    <row r="27" spans="1:9" ht="39" customHeight="1" x14ac:dyDescent="0.25">
      <c r="A27" s="108" t="s">
        <v>396</v>
      </c>
      <c r="B27" s="109"/>
      <c r="C27" s="110" t="s">
        <v>397</v>
      </c>
      <c r="D27" s="111">
        <f>D47+D67+D73+D89+D113</f>
        <v>922.8</v>
      </c>
      <c r="E27" s="111">
        <f>E47+E67+E73+E89+E113</f>
        <v>756.94704000000002</v>
      </c>
      <c r="F27" s="111">
        <f>F47+F67+F73+F89+F113</f>
        <v>247.21600000000001</v>
      </c>
      <c r="G27" s="111">
        <f>G47+G67+G73+G89+G113</f>
        <v>247.2157</v>
      </c>
      <c r="H27" s="111">
        <f t="shared" si="2"/>
        <v>1170.0160000000001</v>
      </c>
      <c r="I27" s="111">
        <f t="shared" si="3"/>
        <v>1004.16274</v>
      </c>
    </row>
    <row r="28" spans="1:9" ht="39" customHeight="1" x14ac:dyDescent="0.25">
      <c r="A28" s="108" t="s">
        <v>398</v>
      </c>
      <c r="B28" s="109"/>
      <c r="C28" s="110" t="s">
        <v>399</v>
      </c>
      <c r="D28" s="111">
        <f>D54+D68+D74+D79+D81+D93+D98+D105+D114+D119</f>
        <v>60629.841659999998</v>
      </c>
      <c r="E28" s="111">
        <f>E54+E68+E74+E79+E81+E93+E98+E105+E114+E119</f>
        <v>37468.97208</v>
      </c>
      <c r="F28" s="111">
        <f>F54+F68+F74+F79+F81+F93+F98+F105+F114+F119</f>
        <v>7636.2242099999994</v>
      </c>
      <c r="G28" s="111">
        <f>G54+G68+G74+G79+G81+G93+G98+G105+G114+G119</f>
        <v>1056.33743</v>
      </c>
      <c r="H28" s="111">
        <f t="shared" si="2"/>
        <v>68266.065869999991</v>
      </c>
      <c r="I28" s="111">
        <f t="shared" si="3"/>
        <v>38525.309509999999</v>
      </c>
    </row>
    <row r="29" spans="1:9" ht="39" customHeight="1" x14ac:dyDescent="0.25">
      <c r="A29" s="108" t="s">
        <v>400</v>
      </c>
      <c r="B29" s="109"/>
      <c r="C29" s="110" t="s">
        <v>401</v>
      </c>
      <c r="D29" s="111">
        <f>D109</f>
        <v>757.98868000000004</v>
      </c>
      <c r="E29" s="111">
        <f t="shared" ref="E29:G29" si="5">E109</f>
        <v>757.98868000000004</v>
      </c>
      <c r="F29" s="111">
        <f t="shared" si="5"/>
        <v>0</v>
      </c>
      <c r="G29" s="111">
        <f t="shared" si="5"/>
        <v>0</v>
      </c>
      <c r="H29" s="111">
        <f t="shared" ref="H29:H34" si="6">D29+F29</f>
        <v>757.98868000000004</v>
      </c>
      <c r="I29" s="111">
        <f t="shared" ref="I29:I34" si="7">E29+G29</f>
        <v>757.98868000000004</v>
      </c>
    </row>
    <row r="30" spans="1:9" ht="26.25" customHeight="1" x14ac:dyDescent="0.25">
      <c r="A30" s="108" t="s">
        <v>402</v>
      </c>
      <c r="B30" s="109"/>
      <c r="C30" s="110" t="s">
        <v>403</v>
      </c>
      <c r="D30" s="111">
        <f>D94+D106</f>
        <v>1732.2</v>
      </c>
      <c r="E30" s="111">
        <f>E94+E106</f>
        <v>1690.9619700000001</v>
      </c>
      <c r="F30" s="111">
        <f>F94+F106</f>
        <v>0</v>
      </c>
      <c r="G30" s="111">
        <f>G94+G106</f>
        <v>0</v>
      </c>
      <c r="H30" s="111">
        <f t="shared" si="6"/>
        <v>1732.2</v>
      </c>
      <c r="I30" s="111">
        <f t="shared" si="7"/>
        <v>1690.9619700000001</v>
      </c>
    </row>
    <row r="31" spans="1:9" ht="26.25" customHeight="1" x14ac:dyDescent="0.25">
      <c r="A31" s="108" t="s">
        <v>367</v>
      </c>
      <c r="B31" s="109"/>
      <c r="C31" s="110" t="s">
        <v>404</v>
      </c>
      <c r="D31" s="111">
        <f>D48+D107</f>
        <v>112.50196</v>
      </c>
      <c r="E31" s="111">
        <f>E48+E107</f>
        <v>71.747500000000002</v>
      </c>
      <c r="F31" s="111">
        <f>F48+F107</f>
        <v>0</v>
      </c>
      <c r="G31" s="111">
        <f>G48+G107</f>
        <v>0</v>
      </c>
      <c r="H31" s="111">
        <f t="shared" si="6"/>
        <v>112.50196</v>
      </c>
      <c r="I31" s="111">
        <f t="shared" si="7"/>
        <v>71.747500000000002</v>
      </c>
    </row>
    <row r="32" spans="1:9" ht="39" customHeight="1" x14ac:dyDescent="0.25">
      <c r="A32" s="108" t="s">
        <v>368</v>
      </c>
      <c r="B32" s="109"/>
      <c r="C32" s="110" t="s">
        <v>405</v>
      </c>
      <c r="D32" s="111">
        <f>D49</f>
        <v>0</v>
      </c>
      <c r="E32" s="111">
        <f t="shared" ref="E32:G32" si="8">E49</f>
        <v>0</v>
      </c>
      <c r="F32" s="111">
        <f t="shared" si="8"/>
        <v>103</v>
      </c>
      <c r="G32" s="111">
        <f t="shared" si="8"/>
        <v>103</v>
      </c>
      <c r="H32" s="111">
        <f t="shared" si="6"/>
        <v>103</v>
      </c>
      <c r="I32" s="111">
        <f t="shared" si="7"/>
        <v>103</v>
      </c>
    </row>
    <row r="33" spans="1:9" ht="39" customHeight="1" x14ac:dyDescent="0.25">
      <c r="A33" s="108" t="s">
        <v>369</v>
      </c>
      <c r="B33" s="109"/>
      <c r="C33" s="34" t="s">
        <v>406</v>
      </c>
      <c r="D33" s="111">
        <f>D83</f>
        <v>0</v>
      </c>
      <c r="E33" s="111">
        <f t="shared" ref="E33:G33" si="9">E83</f>
        <v>0</v>
      </c>
      <c r="F33" s="111">
        <f t="shared" si="9"/>
        <v>1897</v>
      </c>
      <c r="G33" s="111">
        <f t="shared" si="9"/>
        <v>888.24527999999998</v>
      </c>
      <c r="H33" s="111">
        <f t="shared" si="6"/>
        <v>1897</v>
      </c>
      <c r="I33" s="111">
        <f t="shared" si="7"/>
        <v>888.24527999999998</v>
      </c>
    </row>
    <row r="34" spans="1:9" ht="39" customHeight="1" x14ac:dyDescent="0.25">
      <c r="A34" s="108" t="s">
        <v>370</v>
      </c>
      <c r="B34" s="109"/>
      <c r="C34" s="110" t="s">
        <v>407</v>
      </c>
      <c r="D34" s="111">
        <f>D50+D60+D63+D75+D77+D100+D115+D120+D123</f>
        <v>0</v>
      </c>
      <c r="E34" s="111">
        <f>E50+E60+E63+E75+E77+E100+E115+E120+E123</f>
        <v>0</v>
      </c>
      <c r="F34" s="111">
        <f>F50+F60+F63+F75+F77+F100+F115+F120+F123</f>
        <v>125405.20739</v>
      </c>
      <c r="G34" s="111">
        <f>G50+G60+G63+G75+G77+G100+G115+G120+G123</f>
        <v>108491.89505000002</v>
      </c>
      <c r="H34" s="111">
        <f t="shared" si="6"/>
        <v>125405.20739</v>
      </c>
      <c r="I34" s="111">
        <f t="shared" si="7"/>
        <v>108491.89505000002</v>
      </c>
    </row>
    <row r="35" spans="1:9" ht="39" customHeight="1" x14ac:dyDescent="0.25">
      <c r="A35" s="108">
        <v>3140</v>
      </c>
      <c r="B35" s="109"/>
      <c r="C35" s="110" t="s">
        <v>408</v>
      </c>
      <c r="D35" s="111">
        <f>D84+D87+D116</f>
        <v>0</v>
      </c>
      <c r="E35" s="111">
        <f>E84+E87+E116</f>
        <v>0</v>
      </c>
      <c r="F35" s="111">
        <f>F84+F87+F116</f>
        <v>13553.78152</v>
      </c>
      <c r="G35" s="111">
        <f>G84+G87+G116</f>
        <v>10526.262070000001</v>
      </c>
      <c r="H35" s="111">
        <f t="shared" ref="H35:H37" si="10">D35+F35</f>
        <v>13553.78152</v>
      </c>
      <c r="I35" s="111">
        <f t="shared" ref="I35:I37" si="11">E35+G35</f>
        <v>10526.262070000001</v>
      </c>
    </row>
    <row r="36" spans="1:9" ht="39" customHeight="1" x14ac:dyDescent="0.25">
      <c r="A36" s="108" t="s">
        <v>372</v>
      </c>
      <c r="B36" s="109"/>
      <c r="C36" s="110" t="s">
        <v>409</v>
      </c>
      <c r="D36" s="111">
        <f>D64+D96</f>
        <v>0</v>
      </c>
      <c r="E36" s="111">
        <f>E64+E96</f>
        <v>0</v>
      </c>
      <c r="F36" s="111">
        <f>F64+F96</f>
        <v>28241.743710000002</v>
      </c>
      <c r="G36" s="111">
        <f>G64+G96</f>
        <v>26896.218240000002</v>
      </c>
      <c r="H36" s="111">
        <f t="shared" si="10"/>
        <v>28241.743710000002</v>
      </c>
      <c r="I36" s="111">
        <f t="shared" si="11"/>
        <v>26896.218240000002</v>
      </c>
    </row>
    <row r="37" spans="1:9" ht="39" customHeight="1" x14ac:dyDescent="0.25">
      <c r="A37" s="108" t="s">
        <v>410</v>
      </c>
      <c r="B37" s="109"/>
      <c r="C37" s="110" t="s">
        <v>411</v>
      </c>
      <c r="D37" s="111">
        <f>D110</f>
        <v>0</v>
      </c>
      <c r="E37" s="111">
        <f t="shared" ref="E37:G37" si="12">E110</f>
        <v>0</v>
      </c>
      <c r="F37" s="111">
        <f t="shared" si="12"/>
        <v>2221.5</v>
      </c>
      <c r="G37" s="111">
        <f t="shared" si="12"/>
        <v>2221.5</v>
      </c>
      <c r="H37" s="111">
        <f t="shared" si="10"/>
        <v>2221.5</v>
      </c>
      <c r="I37" s="111">
        <f t="shared" si="11"/>
        <v>2221.5</v>
      </c>
    </row>
    <row r="38" spans="1:9" ht="26.25" customHeight="1" x14ac:dyDescent="0.25">
      <c r="A38" s="112" t="s">
        <v>43</v>
      </c>
      <c r="B38" s="109"/>
      <c r="C38" s="109"/>
      <c r="D38" s="109"/>
      <c r="E38" s="109"/>
      <c r="F38" s="109"/>
      <c r="G38" s="109"/>
      <c r="H38" s="109"/>
      <c r="I38" s="109"/>
    </row>
    <row r="39" spans="1:9" x14ac:dyDescent="0.25">
      <c r="A39" s="109" t="s">
        <v>39</v>
      </c>
      <c r="B39" s="109"/>
      <c r="C39" s="109"/>
      <c r="D39" s="109"/>
      <c r="E39" s="109"/>
      <c r="F39" s="109"/>
      <c r="G39" s="109"/>
      <c r="H39" s="109"/>
      <c r="I39" s="109"/>
    </row>
    <row r="40" spans="1:9" s="107" customFormat="1" ht="46.5" customHeight="1" x14ac:dyDescent="0.25">
      <c r="A40" s="104" t="s">
        <v>56</v>
      </c>
      <c r="B40" s="104" t="s">
        <v>373</v>
      </c>
      <c r="C40" s="105" t="s">
        <v>47</v>
      </c>
      <c r="D40" s="106">
        <f>SUM(D41:D50)</f>
        <v>5687.4</v>
      </c>
      <c r="E40" s="106">
        <f>SUM(E41:E50)</f>
        <v>5607.5999999999995</v>
      </c>
      <c r="F40" s="106">
        <f>SUM(F41:F50)</f>
        <v>225.7</v>
      </c>
      <c r="G40" s="106">
        <f>SUM(G41:G50)</f>
        <v>216.4</v>
      </c>
      <c r="H40" s="106">
        <f>D40+F40</f>
        <v>5913.0999999999995</v>
      </c>
      <c r="I40" s="106">
        <f>E40+G40</f>
        <v>5823.9999999999991</v>
      </c>
    </row>
    <row r="41" spans="1:9" s="113" customFormat="1" ht="17.25" customHeight="1" x14ac:dyDescent="0.25">
      <c r="A41" s="108" t="s">
        <v>361</v>
      </c>
      <c r="B41" s="108"/>
      <c r="C41" s="110" t="s">
        <v>390</v>
      </c>
      <c r="D41" s="111">
        <v>4323.3</v>
      </c>
      <c r="E41" s="111">
        <v>4323.3</v>
      </c>
      <c r="F41" s="111"/>
      <c r="G41" s="111"/>
      <c r="H41" s="111">
        <f t="shared" ref="H41:I111" si="13">D41+F41</f>
        <v>4323.3</v>
      </c>
      <c r="I41" s="111">
        <f t="shared" si="13"/>
        <v>4323.3</v>
      </c>
    </row>
    <row r="42" spans="1:9" s="113" customFormat="1" ht="18" customHeight="1" x14ac:dyDescent="0.25">
      <c r="A42" s="108" t="s">
        <v>362</v>
      </c>
      <c r="B42" s="108"/>
      <c r="C42" s="110" t="s">
        <v>391</v>
      </c>
      <c r="D42" s="111">
        <v>939.4</v>
      </c>
      <c r="E42" s="111">
        <v>929</v>
      </c>
      <c r="F42" s="111"/>
      <c r="G42" s="111"/>
      <c r="H42" s="111">
        <f t="shared" si="13"/>
        <v>939.4</v>
      </c>
      <c r="I42" s="111">
        <f t="shared" si="13"/>
        <v>929</v>
      </c>
    </row>
    <row r="43" spans="1:9" s="115" customFormat="1" ht="18.75" customHeight="1" x14ac:dyDescent="0.25">
      <c r="A43" s="108" t="s">
        <v>363</v>
      </c>
      <c r="B43" s="114"/>
      <c r="C43" s="110" t="s">
        <v>392</v>
      </c>
      <c r="D43" s="111">
        <v>94.2</v>
      </c>
      <c r="E43" s="111">
        <v>93.9</v>
      </c>
      <c r="F43" s="111">
        <v>0</v>
      </c>
      <c r="G43" s="111">
        <v>0</v>
      </c>
      <c r="H43" s="111">
        <f t="shared" si="13"/>
        <v>94.2</v>
      </c>
      <c r="I43" s="111">
        <f t="shared" si="13"/>
        <v>93.9</v>
      </c>
    </row>
    <row r="44" spans="1:9" s="115" customFormat="1" ht="18.75" customHeight="1" x14ac:dyDescent="0.25">
      <c r="A44" s="108" t="s">
        <v>364</v>
      </c>
      <c r="B44" s="114"/>
      <c r="C44" s="110" t="s">
        <v>393</v>
      </c>
      <c r="D44" s="111">
        <v>156.69999999999999</v>
      </c>
      <c r="E44" s="111">
        <v>151.6</v>
      </c>
      <c r="F44" s="111">
        <v>0</v>
      </c>
      <c r="G44" s="111">
        <v>0</v>
      </c>
      <c r="H44" s="111">
        <f t="shared" si="13"/>
        <v>156.69999999999999</v>
      </c>
      <c r="I44" s="111">
        <f t="shared" si="13"/>
        <v>151.6</v>
      </c>
    </row>
    <row r="45" spans="1:9" s="115" customFormat="1" ht="18.75" customHeight="1" x14ac:dyDescent="0.25">
      <c r="A45" s="108" t="s">
        <v>365</v>
      </c>
      <c r="B45" s="114"/>
      <c r="C45" s="110" t="s">
        <v>394</v>
      </c>
      <c r="D45" s="111">
        <v>2.1</v>
      </c>
      <c r="E45" s="111">
        <v>2</v>
      </c>
      <c r="F45" s="111">
        <v>0</v>
      </c>
      <c r="G45" s="111">
        <v>0</v>
      </c>
      <c r="H45" s="111">
        <f t="shared" si="13"/>
        <v>2.1</v>
      </c>
      <c r="I45" s="111">
        <f t="shared" si="13"/>
        <v>2</v>
      </c>
    </row>
    <row r="46" spans="1:9" s="115" customFormat="1" ht="18.75" customHeight="1" x14ac:dyDescent="0.25">
      <c r="A46" s="108" t="s">
        <v>366</v>
      </c>
      <c r="B46" s="114"/>
      <c r="C46" s="110" t="s">
        <v>395</v>
      </c>
      <c r="D46" s="111">
        <v>118.7</v>
      </c>
      <c r="E46" s="111">
        <v>97.4</v>
      </c>
      <c r="F46" s="111">
        <v>0</v>
      </c>
      <c r="G46" s="111">
        <v>0</v>
      </c>
      <c r="H46" s="111">
        <f t="shared" si="13"/>
        <v>118.7</v>
      </c>
      <c r="I46" s="111">
        <f t="shared" si="13"/>
        <v>97.4</v>
      </c>
    </row>
    <row r="47" spans="1:9" s="115" customFormat="1" ht="33.75" customHeight="1" x14ac:dyDescent="0.25">
      <c r="A47" s="108" t="s">
        <v>396</v>
      </c>
      <c r="B47" s="114"/>
      <c r="C47" s="110" t="s">
        <v>397</v>
      </c>
      <c r="D47" s="111">
        <v>3</v>
      </c>
      <c r="E47" s="111">
        <v>0</v>
      </c>
      <c r="F47" s="111">
        <v>0</v>
      </c>
      <c r="G47" s="111">
        <v>0</v>
      </c>
      <c r="H47" s="111">
        <f t="shared" si="13"/>
        <v>3</v>
      </c>
      <c r="I47" s="111">
        <f t="shared" si="13"/>
        <v>0</v>
      </c>
    </row>
    <row r="48" spans="1:9" s="115" customFormat="1" ht="18.75" customHeight="1" x14ac:dyDescent="0.25">
      <c r="A48" s="108" t="s">
        <v>367</v>
      </c>
      <c r="B48" s="114"/>
      <c r="C48" s="110" t="s">
        <v>404</v>
      </c>
      <c r="D48" s="111">
        <v>50</v>
      </c>
      <c r="E48" s="111">
        <v>10.4</v>
      </c>
      <c r="F48" s="111">
        <v>0</v>
      </c>
      <c r="G48" s="111">
        <v>0</v>
      </c>
      <c r="H48" s="111">
        <f t="shared" si="13"/>
        <v>50</v>
      </c>
      <c r="I48" s="111">
        <f t="shared" si="13"/>
        <v>10.4</v>
      </c>
    </row>
    <row r="49" spans="1:9" s="115" customFormat="1" ht="33" customHeight="1" x14ac:dyDescent="0.25">
      <c r="A49" s="108" t="s">
        <v>368</v>
      </c>
      <c r="B49" s="114"/>
      <c r="C49" s="110" t="s">
        <v>405</v>
      </c>
      <c r="D49" s="111">
        <v>0</v>
      </c>
      <c r="E49" s="111">
        <v>0</v>
      </c>
      <c r="F49" s="111">
        <v>103</v>
      </c>
      <c r="G49" s="111">
        <v>103</v>
      </c>
      <c r="H49" s="111">
        <f t="shared" si="13"/>
        <v>103</v>
      </c>
      <c r="I49" s="111">
        <f t="shared" si="13"/>
        <v>103</v>
      </c>
    </row>
    <row r="50" spans="1:9" s="115" customFormat="1" ht="18.75" x14ac:dyDescent="0.25">
      <c r="A50" s="108" t="s">
        <v>370</v>
      </c>
      <c r="B50" s="114"/>
      <c r="C50" s="110" t="s">
        <v>407</v>
      </c>
      <c r="D50" s="111">
        <v>0</v>
      </c>
      <c r="E50" s="111">
        <v>0</v>
      </c>
      <c r="F50" s="111">
        <v>122.7</v>
      </c>
      <c r="G50" s="111">
        <v>113.4</v>
      </c>
      <c r="H50" s="111">
        <f t="shared" si="13"/>
        <v>122.7</v>
      </c>
      <c r="I50" s="111">
        <f t="shared" si="13"/>
        <v>113.4</v>
      </c>
    </row>
    <row r="51" spans="1:9" s="107" customFormat="1" ht="20.25" customHeight="1" x14ac:dyDescent="0.25">
      <c r="A51" s="104" t="s">
        <v>57</v>
      </c>
      <c r="B51" s="104">
        <v>1056</v>
      </c>
      <c r="C51" s="105" t="s">
        <v>78</v>
      </c>
      <c r="D51" s="106">
        <f>SUM(D52:D54)</f>
        <v>564.32399999999996</v>
      </c>
      <c r="E51" s="106">
        <f t="shared" ref="E51:G51" si="14">SUM(E52:E54)</f>
        <v>495.86273999999997</v>
      </c>
      <c r="F51" s="106">
        <f t="shared" si="14"/>
        <v>0</v>
      </c>
      <c r="G51" s="106">
        <f t="shared" si="14"/>
        <v>0</v>
      </c>
      <c r="H51" s="106">
        <f t="shared" si="13"/>
        <v>564.32399999999996</v>
      </c>
      <c r="I51" s="106">
        <f t="shared" si="13"/>
        <v>495.86273999999997</v>
      </c>
    </row>
    <row r="52" spans="1:9" ht="20.25" customHeight="1" x14ac:dyDescent="0.25">
      <c r="A52" s="108" t="s">
        <v>361</v>
      </c>
      <c r="B52" s="93"/>
      <c r="C52" s="110" t="s">
        <v>390</v>
      </c>
      <c r="D52" s="111">
        <v>11.8</v>
      </c>
      <c r="E52" s="111">
        <v>11.1</v>
      </c>
      <c r="F52" s="111">
        <v>0</v>
      </c>
      <c r="G52" s="111">
        <v>0</v>
      </c>
      <c r="H52" s="111">
        <f t="shared" si="13"/>
        <v>11.8</v>
      </c>
      <c r="I52" s="111">
        <f t="shared" si="13"/>
        <v>11.1</v>
      </c>
    </row>
    <row r="53" spans="1:9" ht="20.25" customHeight="1" x14ac:dyDescent="0.25">
      <c r="A53" s="108" t="s">
        <v>362</v>
      </c>
      <c r="B53" s="93"/>
      <c r="C53" s="110" t="s">
        <v>391</v>
      </c>
      <c r="D53" s="111">
        <v>2.524</v>
      </c>
      <c r="E53" s="111">
        <v>2.4390000000000001</v>
      </c>
      <c r="F53" s="111">
        <v>0</v>
      </c>
      <c r="G53" s="111">
        <v>0</v>
      </c>
      <c r="H53" s="111">
        <f t="shared" si="13"/>
        <v>2.524</v>
      </c>
      <c r="I53" s="111">
        <f t="shared" si="13"/>
        <v>2.4390000000000001</v>
      </c>
    </row>
    <row r="54" spans="1:9" ht="34.5" customHeight="1" x14ac:dyDescent="0.25">
      <c r="A54" s="108" t="s">
        <v>398</v>
      </c>
      <c r="B54" s="93"/>
      <c r="C54" s="110" t="s">
        <v>399</v>
      </c>
      <c r="D54" s="111">
        <v>550</v>
      </c>
      <c r="E54" s="111">
        <v>482.32373999999999</v>
      </c>
      <c r="F54" s="111"/>
      <c r="G54" s="111"/>
      <c r="H54" s="111"/>
      <c r="I54" s="111"/>
    </row>
    <row r="55" spans="1:9" s="107" customFormat="1" ht="39" customHeight="1" x14ac:dyDescent="0.25">
      <c r="A55" s="104" t="s">
        <v>58</v>
      </c>
      <c r="B55" s="104" t="s">
        <v>376</v>
      </c>
      <c r="C55" s="105" t="s">
        <v>79</v>
      </c>
      <c r="D55" s="106">
        <v>1512</v>
      </c>
      <c r="E55" s="106">
        <v>1494.1</v>
      </c>
      <c r="F55" s="106">
        <v>0</v>
      </c>
      <c r="G55" s="106">
        <v>0</v>
      </c>
      <c r="H55" s="106">
        <f>D55+F55</f>
        <v>1512</v>
      </c>
      <c r="I55" s="106">
        <f t="shared" si="13"/>
        <v>1494.1</v>
      </c>
    </row>
    <row r="56" spans="1:9" ht="39" customHeight="1" x14ac:dyDescent="0.25">
      <c r="A56" s="108" t="s">
        <v>364</v>
      </c>
      <c r="B56" s="93"/>
      <c r="C56" s="110" t="s">
        <v>393</v>
      </c>
      <c r="D56" s="111">
        <v>1512</v>
      </c>
      <c r="E56" s="111">
        <v>1494.1</v>
      </c>
      <c r="F56" s="111"/>
      <c r="G56" s="111"/>
      <c r="H56" s="111">
        <f t="shared" si="13"/>
        <v>1512</v>
      </c>
      <c r="I56" s="111">
        <f t="shared" si="13"/>
        <v>1494.1</v>
      </c>
    </row>
    <row r="57" spans="1:9" s="107" customFormat="1" ht="39" customHeight="1" x14ac:dyDescent="0.25">
      <c r="A57" s="104" t="s">
        <v>64</v>
      </c>
      <c r="B57" s="104" t="s">
        <v>376</v>
      </c>
      <c r="C57" s="105" t="s">
        <v>85</v>
      </c>
      <c r="D57" s="106">
        <f>D58+D61</f>
        <v>540</v>
      </c>
      <c r="E57" s="106">
        <f>E58+E61</f>
        <v>344.66933</v>
      </c>
      <c r="F57" s="106">
        <f>F58+F61</f>
        <v>72873.792000000001</v>
      </c>
      <c r="G57" s="106">
        <f>G58+G61</f>
        <v>63978.359929999999</v>
      </c>
      <c r="H57" s="106">
        <f t="shared" si="13"/>
        <v>73413.792000000001</v>
      </c>
      <c r="I57" s="106">
        <f t="shared" si="13"/>
        <v>64323.029259999996</v>
      </c>
    </row>
    <row r="58" spans="1:9" ht="26.25" customHeight="1" x14ac:dyDescent="0.25">
      <c r="A58" s="116" t="s">
        <v>412</v>
      </c>
      <c r="B58" s="109"/>
      <c r="C58" s="34" t="s">
        <v>413</v>
      </c>
      <c r="D58" s="117">
        <f>D59</f>
        <v>460</v>
      </c>
      <c r="E58" s="117">
        <f>E59</f>
        <v>320.24502999999999</v>
      </c>
      <c r="F58" s="117">
        <f>SUM(F59:F60)</f>
        <v>50913.527000000002</v>
      </c>
      <c r="G58" s="117">
        <f>SUM(G59:G60)</f>
        <v>46567.005129999998</v>
      </c>
      <c r="H58" s="111">
        <f t="shared" si="13"/>
        <v>51373.527000000002</v>
      </c>
      <c r="I58" s="111">
        <f t="shared" si="13"/>
        <v>46887.250159999996</v>
      </c>
    </row>
    <row r="59" spans="1:9" ht="30.75" customHeight="1" x14ac:dyDescent="0.25">
      <c r="A59" s="108" t="s">
        <v>364</v>
      </c>
      <c r="B59" s="109"/>
      <c r="C59" s="110" t="s">
        <v>393</v>
      </c>
      <c r="D59" s="111">
        <v>460</v>
      </c>
      <c r="E59" s="111">
        <v>320.24502999999999</v>
      </c>
      <c r="F59" s="111"/>
      <c r="G59" s="111"/>
      <c r="H59" s="111">
        <f t="shared" si="13"/>
        <v>460</v>
      </c>
      <c r="I59" s="111">
        <f t="shared" si="13"/>
        <v>320.24502999999999</v>
      </c>
    </row>
    <row r="60" spans="1:9" ht="27" customHeight="1" x14ac:dyDescent="0.25">
      <c r="A60" s="108" t="s">
        <v>370</v>
      </c>
      <c r="B60" s="109"/>
      <c r="C60" s="110" t="s">
        <v>414</v>
      </c>
      <c r="D60" s="111">
        <v>0</v>
      </c>
      <c r="E60" s="111">
        <v>0</v>
      </c>
      <c r="F60" s="111">
        <v>50913.527000000002</v>
      </c>
      <c r="G60" s="111">
        <v>46567.005129999998</v>
      </c>
      <c r="H60" s="111">
        <f t="shared" si="13"/>
        <v>50913.527000000002</v>
      </c>
      <c r="I60" s="111">
        <f t="shared" si="13"/>
        <v>46567.005129999998</v>
      </c>
    </row>
    <row r="61" spans="1:9" ht="33" customHeight="1" x14ac:dyDescent="0.25">
      <c r="A61" s="116" t="s">
        <v>415</v>
      </c>
      <c r="B61" s="109"/>
      <c r="C61" s="34" t="s">
        <v>416</v>
      </c>
      <c r="D61" s="117">
        <f>SUM(D62:D64)</f>
        <v>80</v>
      </c>
      <c r="E61" s="117">
        <f>SUM(E62:E64)</f>
        <v>24.424299999999999</v>
      </c>
      <c r="F61" s="117">
        <f>SUM(F62:F64)</f>
        <v>21960.265000000003</v>
      </c>
      <c r="G61" s="117">
        <f>SUM(G62:G64)</f>
        <v>17411.354800000001</v>
      </c>
      <c r="H61" s="111">
        <f t="shared" si="13"/>
        <v>22040.265000000003</v>
      </c>
      <c r="I61" s="111">
        <f t="shared" si="13"/>
        <v>17435.7791</v>
      </c>
    </row>
    <row r="62" spans="1:9" ht="27.75" customHeight="1" x14ac:dyDescent="0.25">
      <c r="A62" s="108" t="s">
        <v>364</v>
      </c>
      <c r="B62" s="109"/>
      <c r="C62" s="110" t="s">
        <v>393</v>
      </c>
      <c r="D62" s="111">
        <v>80</v>
      </c>
      <c r="E62" s="111">
        <v>24.424299999999999</v>
      </c>
      <c r="F62" s="111"/>
      <c r="G62" s="111"/>
      <c r="H62" s="111">
        <f t="shared" si="13"/>
        <v>80</v>
      </c>
      <c r="I62" s="111">
        <f t="shared" si="13"/>
        <v>24.424299999999999</v>
      </c>
    </row>
    <row r="63" spans="1:9" ht="24.75" customHeight="1" x14ac:dyDescent="0.25">
      <c r="A63" s="108" t="s">
        <v>370</v>
      </c>
      <c r="B63" s="109"/>
      <c r="C63" s="110" t="s">
        <v>414</v>
      </c>
      <c r="D63" s="111"/>
      <c r="E63" s="111"/>
      <c r="F63" s="111">
        <v>18123.365000000002</v>
      </c>
      <c r="G63" s="111">
        <v>14362.22293</v>
      </c>
      <c r="H63" s="111">
        <f t="shared" si="13"/>
        <v>18123.365000000002</v>
      </c>
      <c r="I63" s="111">
        <f t="shared" si="13"/>
        <v>14362.22293</v>
      </c>
    </row>
    <row r="64" spans="1:9" ht="39" customHeight="1" x14ac:dyDescent="0.25">
      <c r="A64" s="108" t="s">
        <v>372</v>
      </c>
      <c r="B64" s="109"/>
      <c r="C64" s="110" t="s">
        <v>409</v>
      </c>
      <c r="D64" s="111"/>
      <c r="E64" s="111"/>
      <c r="F64" s="111">
        <v>3836.9</v>
      </c>
      <c r="G64" s="111">
        <v>3049.1318700000002</v>
      </c>
      <c r="H64" s="111">
        <f t="shared" si="13"/>
        <v>3836.9</v>
      </c>
      <c r="I64" s="111">
        <f t="shared" si="13"/>
        <v>3049.1318700000002</v>
      </c>
    </row>
    <row r="65" spans="1:9" s="107" customFormat="1" ht="33" customHeight="1" x14ac:dyDescent="0.25">
      <c r="A65" s="104" t="s">
        <v>59</v>
      </c>
      <c r="B65" s="104" t="s">
        <v>380</v>
      </c>
      <c r="C65" s="105" t="s">
        <v>80</v>
      </c>
      <c r="D65" s="106">
        <f>D66</f>
        <v>5155.2924899999998</v>
      </c>
      <c r="E65" s="106">
        <f t="shared" ref="E65:G66" si="15">E66</f>
        <v>5027.2906600000006</v>
      </c>
      <c r="F65" s="106">
        <f t="shared" si="15"/>
        <v>0</v>
      </c>
      <c r="G65" s="106">
        <f t="shared" si="15"/>
        <v>0</v>
      </c>
      <c r="H65" s="106">
        <f t="shared" si="13"/>
        <v>5155.2924899999998</v>
      </c>
      <c r="I65" s="106">
        <f t="shared" si="13"/>
        <v>5027.2906600000006</v>
      </c>
    </row>
    <row r="66" spans="1:9" ht="33.75" customHeight="1" x14ac:dyDescent="0.25">
      <c r="A66" s="116" t="s">
        <v>417</v>
      </c>
      <c r="B66" s="109"/>
      <c r="C66" s="34" t="s">
        <v>418</v>
      </c>
      <c r="D66" s="111">
        <f>D67+D68</f>
        <v>5155.2924899999998</v>
      </c>
      <c r="E66" s="111">
        <f>E67+E68</f>
        <v>5027.2906600000006</v>
      </c>
      <c r="F66" s="111">
        <f t="shared" si="15"/>
        <v>0</v>
      </c>
      <c r="G66" s="111">
        <f t="shared" si="15"/>
        <v>0</v>
      </c>
      <c r="H66" s="111">
        <f t="shared" si="13"/>
        <v>5155.2924899999998</v>
      </c>
      <c r="I66" s="111">
        <f t="shared" si="13"/>
        <v>5027.2906600000006</v>
      </c>
    </row>
    <row r="67" spans="1:9" ht="35.25" customHeight="1" x14ac:dyDescent="0.25">
      <c r="A67" s="108" t="s">
        <v>396</v>
      </c>
      <c r="B67" s="109"/>
      <c r="C67" s="110" t="s">
        <v>419</v>
      </c>
      <c r="D67" s="111">
        <v>180</v>
      </c>
      <c r="E67" s="111">
        <v>179.88149999999999</v>
      </c>
      <c r="F67" s="111"/>
      <c r="G67" s="111"/>
      <c r="H67" s="111">
        <f t="shared" si="13"/>
        <v>180</v>
      </c>
      <c r="I67" s="111">
        <f t="shared" si="13"/>
        <v>179.88149999999999</v>
      </c>
    </row>
    <row r="68" spans="1:9" ht="35.25" customHeight="1" x14ac:dyDescent="0.25">
      <c r="A68" s="108" t="s">
        <v>398</v>
      </c>
      <c r="B68" s="109"/>
      <c r="C68" s="110" t="s">
        <v>399</v>
      </c>
      <c r="D68" s="111">
        <v>4975.2924899999998</v>
      </c>
      <c r="E68" s="111">
        <v>4847.4091600000002</v>
      </c>
      <c r="F68" s="111"/>
      <c r="G68" s="111"/>
      <c r="H68" s="111">
        <f t="shared" ref="H68" si="16">D68+F68</f>
        <v>4975.2924899999998</v>
      </c>
      <c r="I68" s="111">
        <f t="shared" ref="I68" si="17">E68+G68</f>
        <v>4847.4091600000002</v>
      </c>
    </row>
    <row r="69" spans="1:9" s="107" customFormat="1" ht="24.75" customHeight="1" x14ac:dyDescent="0.25">
      <c r="A69" s="104" t="s">
        <v>60</v>
      </c>
      <c r="B69" s="104" t="s">
        <v>380</v>
      </c>
      <c r="C69" s="105" t="s">
        <v>81</v>
      </c>
      <c r="D69" s="106">
        <f t="shared" ref="D69:E69" si="18">SUM(D70:D75)</f>
        <v>55408.921430000002</v>
      </c>
      <c r="E69" s="106">
        <f t="shared" si="18"/>
        <v>52986.955759999997</v>
      </c>
      <c r="F69" s="106">
        <f>SUM(F70:F75)</f>
        <v>46542.158000000003</v>
      </c>
      <c r="G69" s="106">
        <f>SUM(G70:G75)</f>
        <v>42431.551509999998</v>
      </c>
      <c r="H69" s="106">
        <f t="shared" si="13"/>
        <v>101951.07943000001</v>
      </c>
      <c r="I69" s="106">
        <f t="shared" si="13"/>
        <v>95418.507270000002</v>
      </c>
    </row>
    <row r="70" spans="1:9" ht="28.5" customHeight="1" x14ac:dyDescent="0.25">
      <c r="A70" s="108" t="s">
        <v>363</v>
      </c>
      <c r="B70" s="109"/>
      <c r="C70" s="110" t="s">
        <v>420</v>
      </c>
      <c r="D70" s="111">
        <v>352.1</v>
      </c>
      <c r="E70" s="111">
        <v>262.04975999999999</v>
      </c>
      <c r="F70" s="111"/>
      <c r="G70" s="111"/>
      <c r="H70" s="111">
        <f t="shared" si="13"/>
        <v>352.1</v>
      </c>
      <c r="I70" s="111">
        <f t="shared" si="13"/>
        <v>262.04975999999999</v>
      </c>
    </row>
    <row r="71" spans="1:9" ht="24.75" customHeight="1" x14ac:dyDescent="0.25">
      <c r="A71" s="108" t="s">
        <v>364</v>
      </c>
      <c r="B71" s="109"/>
      <c r="C71" s="110" t="s">
        <v>393</v>
      </c>
      <c r="D71" s="111">
        <v>6159.8224300000002</v>
      </c>
      <c r="E71" s="111">
        <v>5678.2051600000004</v>
      </c>
      <c r="F71" s="111"/>
      <c r="G71" s="111"/>
      <c r="H71" s="111">
        <f t="shared" si="13"/>
        <v>6159.8224300000002</v>
      </c>
      <c r="I71" s="111">
        <f t="shared" si="13"/>
        <v>5678.2051600000004</v>
      </c>
    </row>
    <row r="72" spans="1:9" ht="24.75" customHeight="1" x14ac:dyDescent="0.25">
      <c r="A72" s="108" t="s">
        <v>366</v>
      </c>
      <c r="B72" s="109"/>
      <c r="C72" s="110" t="s">
        <v>421</v>
      </c>
      <c r="D72" s="111">
        <v>18542</v>
      </c>
      <c r="E72" s="111">
        <v>16909.96256</v>
      </c>
      <c r="F72" s="111"/>
      <c r="G72" s="111"/>
      <c r="H72" s="111">
        <f t="shared" si="13"/>
        <v>18542</v>
      </c>
      <c r="I72" s="111">
        <f t="shared" si="13"/>
        <v>16909.96256</v>
      </c>
    </row>
    <row r="73" spans="1:9" ht="39" customHeight="1" x14ac:dyDescent="0.25">
      <c r="A73" s="108" t="s">
        <v>396</v>
      </c>
      <c r="B73" s="109"/>
      <c r="C73" s="110" t="s">
        <v>419</v>
      </c>
      <c r="D73" s="111">
        <v>90</v>
      </c>
      <c r="E73" s="111">
        <v>88.140540000000001</v>
      </c>
      <c r="F73" s="111"/>
      <c r="G73" s="111"/>
      <c r="H73" s="111">
        <f t="shared" si="13"/>
        <v>90</v>
      </c>
      <c r="I73" s="111">
        <f t="shared" si="13"/>
        <v>88.140540000000001</v>
      </c>
    </row>
    <row r="74" spans="1:9" ht="39" customHeight="1" x14ac:dyDescent="0.25">
      <c r="A74" s="108" t="s">
        <v>398</v>
      </c>
      <c r="B74" s="109"/>
      <c r="C74" s="110" t="s">
        <v>399</v>
      </c>
      <c r="D74" s="111">
        <v>30264.999</v>
      </c>
      <c r="E74" s="111">
        <v>30048.597740000001</v>
      </c>
      <c r="F74" s="111"/>
      <c r="G74" s="111"/>
      <c r="H74" s="111">
        <f t="shared" si="13"/>
        <v>30264.999</v>
      </c>
      <c r="I74" s="111">
        <f t="shared" si="13"/>
        <v>30048.597740000001</v>
      </c>
    </row>
    <row r="75" spans="1:9" ht="27.75" customHeight="1" x14ac:dyDescent="0.25">
      <c r="A75" s="108" t="s">
        <v>370</v>
      </c>
      <c r="B75" s="109"/>
      <c r="C75" s="110" t="s">
        <v>414</v>
      </c>
      <c r="D75" s="111"/>
      <c r="E75" s="111"/>
      <c r="F75" s="111">
        <v>46542.158000000003</v>
      </c>
      <c r="G75" s="111">
        <v>42431.551509999998</v>
      </c>
      <c r="H75" s="111">
        <f t="shared" si="13"/>
        <v>46542.158000000003</v>
      </c>
      <c r="I75" s="111">
        <f t="shared" si="13"/>
        <v>42431.551509999998</v>
      </c>
    </row>
    <row r="76" spans="1:9" s="107" customFormat="1" ht="34.5" customHeight="1" x14ac:dyDescent="0.25">
      <c r="A76" s="104" t="s">
        <v>61</v>
      </c>
      <c r="B76" s="104" t="s">
        <v>380</v>
      </c>
      <c r="C76" s="105" t="s">
        <v>82</v>
      </c>
      <c r="D76" s="106">
        <f t="shared" ref="D76:E76" si="19">D77</f>
        <v>0</v>
      </c>
      <c r="E76" s="106">
        <f t="shared" si="19"/>
        <v>0</v>
      </c>
      <c r="F76" s="106">
        <f>F77</f>
        <v>550</v>
      </c>
      <c r="G76" s="106">
        <f>G77</f>
        <v>465.69985000000003</v>
      </c>
      <c r="H76" s="106">
        <f t="shared" si="13"/>
        <v>550</v>
      </c>
      <c r="I76" s="106">
        <f t="shared" si="13"/>
        <v>465.69985000000003</v>
      </c>
    </row>
    <row r="77" spans="1:9" ht="24.75" customHeight="1" x14ac:dyDescent="0.25">
      <c r="A77" s="108" t="s">
        <v>370</v>
      </c>
      <c r="B77" s="109"/>
      <c r="C77" s="34" t="s">
        <v>414</v>
      </c>
      <c r="D77" s="111">
        <v>0</v>
      </c>
      <c r="E77" s="111">
        <v>0</v>
      </c>
      <c r="F77" s="111">
        <v>550</v>
      </c>
      <c r="G77" s="111">
        <v>465.69985000000003</v>
      </c>
      <c r="H77" s="111">
        <f t="shared" si="13"/>
        <v>550</v>
      </c>
      <c r="I77" s="111">
        <f t="shared" si="13"/>
        <v>465.69985000000003</v>
      </c>
    </row>
    <row r="78" spans="1:9" s="107" customFormat="1" ht="66" customHeight="1" x14ac:dyDescent="0.25">
      <c r="A78" s="104" t="s">
        <v>62</v>
      </c>
      <c r="B78" s="104" t="s">
        <v>380</v>
      </c>
      <c r="C78" s="105" t="s">
        <v>83</v>
      </c>
      <c r="D78" s="106">
        <f>D79</f>
        <v>811.899</v>
      </c>
      <c r="E78" s="106">
        <f t="shared" ref="E78:G78" si="20">E79</f>
        <v>472.13529</v>
      </c>
      <c r="F78" s="106">
        <f t="shared" si="20"/>
        <v>0</v>
      </c>
      <c r="G78" s="106">
        <f t="shared" si="20"/>
        <v>0</v>
      </c>
      <c r="H78" s="106">
        <f t="shared" si="13"/>
        <v>811.899</v>
      </c>
      <c r="I78" s="106">
        <f t="shared" si="13"/>
        <v>472.13529</v>
      </c>
    </row>
    <row r="79" spans="1:9" ht="27.75" customHeight="1" x14ac:dyDescent="0.25">
      <c r="A79" s="108" t="s">
        <v>398</v>
      </c>
      <c r="B79" s="109"/>
      <c r="C79" s="110" t="s">
        <v>399</v>
      </c>
      <c r="D79" s="111">
        <v>811.899</v>
      </c>
      <c r="E79" s="111">
        <v>472.13529</v>
      </c>
      <c r="F79" s="111"/>
      <c r="G79" s="111"/>
      <c r="H79" s="111"/>
      <c r="I79" s="111"/>
    </row>
    <row r="80" spans="1:9" s="107" customFormat="1" ht="171.75" customHeight="1" x14ac:dyDescent="0.25">
      <c r="A80" s="104" t="s">
        <v>63</v>
      </c>
      <c r="B80" s="104" t="s">
        <v>389</v>
      </c>
      <c r="C80" s="105" t="s">
        <v>84</v>
      </c>
      <c r="D80" s="106">
        <f>D81</f>
        <v>22312.86117</v>
      </c>
      <c r="E80" s="106">
        <f>E81</f>
        <v>0</v>
      </c>
      <c r="F80" s="106">
        <f>F81</f>
        <v>6577.9572099999996</v>
      </c>
      <c r="G80" s="106">
        <f>G81</f>
        <v>0</v>
      </c>
      <c r="H80" s="106">
        <f t="shared" si="13"/>
        <v>28890.818380000001</v>
      </c>
      <c r="I80" s="106">
        <f t="shared" si="13"/>
        <v>0</v>
      </c>
    </row>
    <row r="81" spans="1:9" ht="45" customHeight="1" x14ac:dyDescent="0.25">
      <c r="A81" s="108" t="s">
        <v>398</v>
      </c>
      <c r="B81" s="109"/>
      <c r="C81" s="110" t="s">
        <v>399</v>
      </c>
      <c r="D81" s="111">
        <v>22312.86117</v>
      </c>
      <c r="E81" s="111">
        <v>0</v>
      </c>
      <c r="F81" s="111">
        <v>6577.9572099999996</v>
      </c>
      <c r="G81" s="111">
        <v>0</v>
      </c>
      <c r="H81" s="111">
        <f t="shared" si="13"/>
        <v>28890.818380000001</v>
      </c>
      <c r="I81" s="111">
        <f t="shared" si="13"/>
        <v>0</v>
      </c>
    </row>
    <row r="82" spans="1:9" s="107" customFormat="1" ht="24" customHeight="1" x14ac:dyDescent="0.25">
      <c r="A82" s="104" t="s">
        <v>65</v>
      </c>
      <c r="B82" s="104" t="s">
        <v>381</v>
      </c>
      <c r="C82" s="105" t="s">
        <v>86</v>
      </c>
      <c r="D82" s="106"/>
      <c r="E82" s="106"/>
      <c r="F82" s="106">
        <f>SUM(F83:F84)</f>
        <v>11772.499</v>
      </c>
      <c r="G82" s="106">
        <f>SUM(G83:G84)</f>
        <v>8330.8117199999997</v>
      </c>
      <c r="H82" s="106">
        <f t="shared" si="13"/>
        <v>11772.499</v>
      </c>
      <c r="I82" s="106">
        <f t="shared" si="13"/>
        <v>8330.8117199999997</v>
      </c>
    </row>
    <row r="83" spans="1:9" ht="24" customHeight="1" x14ac:dyDescent="0.25">
      <c r="A83" s="108" t="s">
        <v>369</v>
      </c>
      <c r="B83" s="109"/>
      <c r="C83" s="34" t="s">
        <v>406</v>
      </c>
      <c r="D83" s="111"/>
      <c r="E83" s="111"/>
      <c r="F83" s="111">
        <v>1897</v>
      </c>
      <c r="G83" s="111">
        <v>888.24527999999998</v>
      </c>
      <c r="H83" s="111">
        <f t="shared" si="13"/>
        <v>1897</v>
      </c>
      <c r="I83" s="111">
        <f t="shared" si="13"/>
        <v>888.24527999999998</v>
      </c>
    </row>
    <row r="84" spans="1:9" ht="24" customHeight="1" x14ac:dyDescent="0.25">
      <c r="A84" s="108" t="s">
        <v>371</v>
      </c>
      <c r="B84" s="109"/>
      <c r="C84" s="110" t="s">
        <v>408</v>
      </c>
      <c r="D84" s="111"/>
      <c r="E84" s="111"/>
      <c r="F84" s="111">
        <v>9875.4989999999998</v>
      </c>
      <c r="G84" s="111">
        <v>7442.5664399999996</v>
      </c>
      <c r="H84" s="111">
        <f t="shared" si="13"/>
        <v>9875.4989999999998</v>
      </c>
      <c r="I84" s="111">
        <f t="shared" si="13"/>
        <v>7442.5664399999996</v>
      </c>
    </row>
    <row r="85" spans="1:9" s="107" customFormat="1" ht="21.75" customHeight="1" x14ac:dyDescent="0.25">
      <c r="A85" s="104" t="s">
        <v>66</v>
      </c>
      <c r="B85" s="104" t="s">
        <v>379</v>
      </c>
      <c r="C85" s="105" t="s">
        <v>87</v>
      </c>
      <c r="D85" s="106"/>
      <c r="E85" s="106"/>
      <c r="F85" s="106">
        <f>F86</f>
        <v>526.82252000000005</v>
      </c>
      <c r="G85" s="106">
        <f>G86</f>
        <v>363.15582000000001</v>
      </c>
      <c r="H85" s="106">
        <f t="shared" si="13"/>
        <v>526.82252000000005</v>
      </c>
      <c r="I85" s="106">
        <f t="shared" si="13"/>
        <v>363.15582000000001</v>
      </c>
    </row>
    <row r="86" spans="1:9" ht="34.5" customHeight="1" x14ac:dyDescent="0.25">
      <c r="A86" s="118" t="s">
        <v>422</v>
      </c>
      <c r="B86" s="93"/>
      <c r="C86" s="34" t="s">
        <v>423</v>
      </c>
      <c r="D86" s="119"/>
      <c r="E86" s="119"/>
      <c r="F86" s="119">
        <f>F87</f>
        <v>526.82252000000005</v>
      </c>
      <c r="G86" s="119">
        <f>G87</f>
        <v>363.15582000000001</v>
      </c>
      <c r="H86" s="111">
        <f t="shared" si="13"/>
        <v>526.82252000000005</v>
      </c>
      <c r="I86" s="111">
        <f t="shared" si="13"/>
        <v>363.15582000000001</v>
      </c>
    </row>
    <row r="87" spans="1:9" ht="21.75" customHeight="1" x14ac:dyDescent="0.25">
      <c r="A87" s="108" t="s">
        <v>371</v>
      </c>
      <c r="B87" s="93"/>
      <c r="C87" s="110" t="s">
        <v>408</v>
      </c>
      <c r="D87" s="111"/>
      <c r="E87" s="111"/>
      <c r="F87" s="111">
        <v>526.82252000000005</v>
      </c>
      <c r="G87" s="111">
        <v>363.15582000000001</v>
      </c>
      <c r="H87" s="111">
        <f t="shared" si="13"/>
        <v>526.82252000000005</v>
      </c>
      <c r="I87" s="111">
        <f t="shared" si="13"/>
        <v>363.15582000000001</v>
      </c>
    </row>
    <row r="88" spans="1:9" s="107" customFormat="1" ht="21.75" customHeight="1" x14ac:dyDescent="0.25">
      <c r="A88" s="104" t="s">
        <v>67</v>
      </c>
      <c r="B88" s="104" t="s">
        <v>382</v>
      </c>
      <c r="C88" s="105" t="s">
        <v>88</v>
      </c>
      <c r="D88" s="106">
        <f>D89</f>
        <v>649.79999999999995</v>
      </c>
      <c r="E88" s="106">
        <f t="shared" ref="E88:G88" si="21">E89</f>
        <v>488.92500000000001</v>
      </c>
      <c r="F88" s="106">
        <f t="shared" si="21"/>
        <v>87.215999999999994</v>
      </c>
      <c r="G88" s="106">
        <f t="shared" si="21"/>
        <v>87.215699999999998</v>
      </c>
      <c r="H88" s="106">
        <f t="shared" si="13"/>
        <v>737.01599999999996</v>
      </c>
      <c r="I88" s="106">
        <f t="shared" si="13"/>
        <v>576.14070000000004</v>
      </c>
    </row>
    <row r="89" spans="1:9" ht="33" customHeight="1" x14ac:dyDescent="0.25">
      <c r="A89" s="108" t="s">
        <v>396</v>
      </c>
      <c r="B89" s="93"/>
      <c r="C89" s="110" t="s">
        <v>419</v>
      </c>
      <c r="D89" s="111">
        <v>649.79999999999995</v>
      </c>
      <c r="E89" s="111">
        <v>488.92500000000001</v>
      </c>
      <c r="F89" s="111">
        <v>87.215999999999994</v>
      </c>
      <c r="G89" s="111">
        <v>87.215699999999998</v>
      </c>
      <c r="H89" s="111">
        <f t="shared" si="13"/>
        <v>737.01599999999996</v>
      </c>
      <c r="I89" s="111">
        <f t="shared" si="13"/>
        <v>576.14070000000004</v>
      </c>
    </row>
    <row r="90" spans="1:9" s="107" customFormat="1" ht="18" customHeight="1" x14ac:dyDescent="0.25">
      <c r="A90" s="104" t="s">
        <v>68</v>
      </c>
      <c r="B90" s="104" t="s">
        <v>385</v>
      </c>
      <c r="C90" s="105" t="s">
        <v>89</v>
      </c>
      <c r="D90" s="106">
        <f>D91</f>
        <v>96.408000000000001</v>
      </c>
      <c r="E90" s="106">
        <f t="shared" ref="E90:G90" si="22">E91</f>
        <v>96.308400000000006</v>
      </c>
      <c r="F90" s="106">
        <f t="shared" si="22"/>
        <v>0</v>
      </c>
      <c r="G90" s="106">
        <f t="shared" si="22"/>
        <v>0</v>
      </c>
      <c r="H90" s="106">
        <f t="shared" si="13"/>
        <v>96.408000000000001</v>
      </c>
      <c r="I90" s="106">
        <f t="shared" si="13"/>
        <v>96.308400000000006</v>
      </c>
    </row>
    <row r="91" spans="1:9" ht="18" customHeight="1" x14ac:dyDescent="0.25">
      <c r="A91" s="93" t="s">
        <v>364</v>
      </c>
      <c r="B91" s="93"/>
      <c r="C91" s="110" t="s">
        <v>393</v>
      </c>
      <c r="D91" s="111">
        <v>96.408000000000001</v>
      </c>
      <c r="E91" s="111">
        <v>96.308400000000006</v>
      </c>
      <c r="F91" s="111"/>
      <c r="G91" s="111"/>
      <c r="H91" s="111">
        <f t="shared" si="13"/>
        <v>96.408000000000001</v>
      </c>
      <c r="I91" s="111">
        <f t="shared" si="13"/>
        <v>96.308400000000006</v>
      </c>
    </row>
    <row r="92" spans="1:9" s="107" customFormat="1" ht="19.5" customHeight="1" x14ac:dyDescent="0.25">
      <c r="A92" s="104" t="s">
        <v>69</v>
      </c>
      <c r="B92" s="104" t="s">
        <v>383</v>
      </c>
      <c r="C92" s="105" t="s">
        <v>90</v>
      </c>
      <c r="D92" s="106">
        <f>D93+D94</f>
        <v>1620</v>
      </c>
      <c r="E92" s="106">
        <f>E93+E94</f>
        <v>1482.6691900000001</v>
      </c>
      <c r="F92" s="106"/>
      <c r="G92" s="106"/>
      <c r="H92" s="106">
        <f t="shared" si="13"/>
        <v>1620</v>
      </c>
      <c r="I92" s="106">
        <f t="shared" si="13"/>
        <v>1482.6691900000001</v>
      </c>
    </row>
    <row r="93" spans="1:9" ht="36.75" customHeight="1" x14ac:dyDescent="0.25">
      <c r="A93" s="108" t="s">
        <v>398</v>
      </c>
      <c r="B93" s="93"/>
      <c r="C93" s="110" t="s">
        <v>399</v>
      </c>
      <c r="D93" s="111">
        <v>200</v>
      </c>
      <c r="E93" s="111">
        <v>103.90722</v>
      </c>
      <c r="F93" s="111"/>
      <c r="G93" s="111"/>
      <c r="H93" s="111">
        <f t="shared" si="13"/>
        <v>200</v>
      </c>
      <c r="I93" s="111">
        <f t="shared" si="13"/>
        <v>103.90722</v>
      </c>
    </row>
    <row r="94" spans="1:9" ht="19.5" customHeight="1" x14ac:dyDescent="0.25">
      <c r="A94" s="108" t="s">
        <v>402</v>
      </c>
      <c r="B94" s="93"/>
      <c r="C94" s="110" t="s">
        <v>403</v>
      </c>
      <c r="D94" s="111">
        <v>1420</v>
      </c>
      <c r="E94" s="111">
        <v>1378.76197</v>
      </c>
      <c r="F94" s="111"/>
      <c r="G94" s="111"/>
      <c r="H94" s="111">
        <f t="shared" si="13"/>
        <v>1420</v>
      </c>
      <c r="I94" s="111">
        <f t="shared" si="13"/>
        <v>1378.76197</v>
      </c>
    </row>
    <row r="95" spans="1:9" s="107" customFormat="1" ht="20.25" customHeight="1" x14ac:dyDescent="0.25">
      <c r="A95" s="104" t="s">
        <v>70</v>
      </c>
      <c r="B95" s="104" t="s">
        <v>381</v>
      </c>
      <c r="C95" s="105" t="s">
        <v>91</v>
      </c>
      <c r="D95" s="106">
        <f t="shared" ref="D95:E95" si="23">D96</f>
        <v>0</v>
      </c>
      <c r="E95" s="106">
        <f t="shared" si="23"/>
        <v>0</v>
      </c>
      <c r="F95" s="106">
        <f>F96</f>
        <v>24404.843710000001</v>
      </c>
      <c r="G95" s="106">
        <f>G96</f>
        <v>23847.086370000001</v>
      </c>
      <c r="H95" s="106">
        <f t="shared" si="13"/>
        <v>24404.843710000001</v>
      </c>
      <c r="I95" s="106">
        <f t="shared" si="13"/>
        <v>23847.086370000001</v>
      </c>
    </row>
    <row r="96" spans="1:9" ht="33" customHeight="1" x14ac:dyDescent="0.25">
      <c r="A96" s="108" t="s">
        <v>372</v>
      </c>
      <c r="B96" s="93"/>
      <c r="C96" s="110" t="s">
        <v>409</v>
      </c>
      <c r="D96" s="111"/>
      <c r="E96" s="111"/>
      <c r="F96" s="111">
        <v>24404.843710000001</v>
      </c>
      <c r="G96" s="111">
        <v>23847.086370000001</v>
      </c>
      <c r="H96" s="111">
        <f>D96+F96</f>
        <v>24404.843710000001</v>
      </c>
      <c r="I96" s="111">
        <f t="shared" si="13"/>
        <v>23847.086370000001</v>
      </c>
    </row>
    <row r="97" spans="1:9" s="107" customFormat="1" ht="20.25" customHeight="1" x14ac:dyDescent="0.25">
      <c r="A97" s="104" t="s">
        <v>71</v>
      </c>
      <c r="B97" s="104" t="s">
        <v>384</v>
      </c>
      <c r="C97" s="105" t="s">
        <v>92</v>
      </c>
      <c r="D97" s="106">
        <f>D98</f>
        <v>199.733</v>
      </c>
      <c r="E97" s="106">
        <f t="shared" ref="E97:G97" si="24">E98</f>
        <v>199.68199999999999</v>
      </c>
      <c r="F97" s="106">
        <f t="shared" si="24"/>
        <v>0</v>
      </c>
      <c r="G97" s="106">
        <f t="shared" si="24"/>
        <v>0</v>
      </c>
      <c r="H97" s="106">
        <f t="shared" ref="H97:I97" si="25">D97+F97</f>
        <v>199.733</v>
      </c>
      <c r="I97" s="106">
        <f t="shared" si="25"/>
        <v>199.68199999999999</v>
      </c>
    </row>
    <row r="98" spans="1:9" s="107" customFormat="1" ht="34.5" customHeight="1" x14ac:dyDescent="0.25">
      <c r="A98" s="108" t="s">
        <v>398</v>
      </c>
      <c r="B98" s="104"/>
      <c r="C98" s="110" t="s">
        <v>399</v>
      </c>
      <c r="D98" s="111">
        <v>199.733</v>
      </c>
      <c r="E98" s="111">
        <v>199.68199999999999</v>
      </c>
      <c r="F98" s="106"/>
      <c r="G98" s="106"/>
      <c r="H98" s="106"/>
      <c r="I98" s="106"/>
    </row>
    <row r="99" spans="1:9" s="107" customFormat="1" ht="36.75" customHeight="1" x14ac:dyDescent="0.25">
      <c r="A99" s="104" t="s">
        <v>72</v>
      </c>
      <c r="B99" s="104" t="s">
        <v>378</v>
      </c>
      <c r="C99" s="105" t="s">
        <v>93</v>
      </c>
      <c r="D99" s="106">
        <f>D100</f>
        <v>0</v>
      </c>
      <c r="E99" s="106">
        <f t="shared" ref="E99:G99" si="26">E100</f>
        <v>0</v>
      </c>
      <c r="F99" s="106">
        <f t="shared" si="26"/>
        <v>4199.4573899999996</v>
      </c>
      <c r="G99" s="106">
        <f t="shared" si="26"/>
        <v>4199.4573899999996</v>
      </c>
      <c r="H99" s="106">
        <f t="shared" si="13"/>
        <v>4199.4573899999996</v>
      </c>
      <c r="I99" s="106">
        <f t="shared" si="13"/>
        <v>4199.4573899999996</v>
      </c>
    </row>
    <row r="100" spans="1:9" ht="27" customHeight="1" x14ac:dyDescent="0.25">
      <c r="A100" s="108" t="s">
        <v>370</v>
      </c>
      <c r="B100" s="93"/>
      <c r="C100" s="34" t="s">
        <v>414</v>
      </c>
      <c r="D100" s="111"/>
      <c r="E100" s="111"/>
      <c r="F100" s="111">
        <v>4199.4573899999996</v>
      </c>
      <c r="G100" s="111">
        <v>4199.4573899999996</v>
      </c>
      <c r="H100" s="111">
        <f>D100+F100</f>
        <v>4199.4573899999996</v>
      </c>
      <c r="I100" s="111">
        <f>E100+G100</f>
        <v>4199.4573899999996</v>
      </c>
    </row>
    <row r="101" spans="1:9" s="107" customFormat="1" ht="18.75" x14ac:dyDescent="0.25">
      <c r="A101" s="104" t="s">
        <v>73</v>
      </c>
      <c r="B101" s="104" t="s">
        <v>375</v>
      </c>
      <c r="C101" s="105" t="s">
        <v>94</v>
      </c>
      <c r="D101" s="106">
        <f>SUM(D102:D107)</f>
        <v>2905.7475300000001</v>
      </c>
      <c r="E101" s="106">
        <f>SUM(E102:E107)</f>
        <v>2824.3052699999998</v>
      </c>
      <c r="F101" s="106"/>
      <c r="G101" s="106"/>
      <c r="H101" s="106">
        <f t="shared" si="13"/>
        <v>2905.7475300000001</v>
      </c>
      <c r="I101" s="106">
        <f t="shared" si="13"/>
        <v>2824.3052699999998</v>
      </c>
    </row>
    <row r="102" spans="1:9" ht="18.75" x14ac:dyDescent="0.25">
      <c r="A102" s="108" t="s">
        <v>363</v>
      </c>
      <c r="B102" s="93"/>
      <c r="C102" s="110" t="s">
        <v>420</v>
      </c>
      <c r="D102" s="111">
        <v>260.39999999999998</v>
      </c>
      <c r="E102" s="111">
        <v>208.31</v>
      </c>
      <c r="F102" s="111"/>
      <c r="G102" s="111"/>
      <c r="H102" s="111">
        <f t="shared" si="13"/>
        <v>260.39999999999998</v>
      </c>
      <c r="I102" s="111">
        <f t="shared" si="13"/>
        <v>208.31</v>
      </c>
    </row>
    <row r="103" spans="1:9" ht="18.75" x14ac:dyDescent="0.25">
      <c r="A103" s="108" t="s">
        <v>364</v>
      </c>
      <c r="B103" s="93"/>
      <c r="C103" s="110" t="s">
        <v>393</v>
      </c>
      <c r="D103" s="111">
        <v>902.58857</v>
      </c>
      <c r="E103" s="111">
        <v>897.47369000000003</v>
      </c>
      <c r="F103" s="111"/>
      <c r="G103" s="111"/>
      <c r="H103" s="111">
        <f t="shared" si="13"/>
        <v>902.58857</v>
      </c>
      <c r="I103" s="111">
        <f t="shared" si="13"/>
        <v>897.47369000000003</v>
      </c>
    </row>
    <row r="104" spans="1:9" ht="18.75" x14ac:dyDescent="0.25">
      <c r="A104" s="108" t="s">
        <v>366</v>
      </c>
      <c r="B104" s="93"/>
      <c r="C104" s="110" t="s">
        <v>421</v>
      </c>
      <c r="D104" s="111">
        <v>53</v>
      </c>
      <c r="E104" s="111">
        <v>30.05715</v>
      </c>
      <c r="F104" s="111"/>
      <c r="G104" s="111"/>
      <c r="H104" s="111">
        <f t="shared" si="13"/>
        <v>53</v>
      </c>
      <c r="I104" s="111">
        <f t="shared" si="13"/>
        <v>30.05715</v>
      </c>
    </row>
    <row r="105" spans="1:9" ht="31.5" x14ac:dyDescent="0.25">
      <c r="A105" s="108" t="s">
        <v>398</v>
      </c>
      <c r="B105" s="93"/>
      <c r="C105" s="110" t="s">
        <v>399</v>
      </c>
      <c r="D105" s="111">
        <v>1315.057</v>
      </c>
      <c r="E105" s="111">
        <v>1314.9169300000001</v>
      </c>
      <c r="F105" s="111"/>
      <c r="G105" s="111"/>
      <c r="H105" s="111">
        <f t="shared" si="13"/>
        <v>1315.057</v>
      </c>
      <c r="I105" s="111">
        <f t="shared" si="13"/>
        <v>1314.9169300000001</v>
      </c>
    </row>
    <row r="106" spans="1:9" ht="18.75" x14ac:dyDescent="0.25">
      <c r="A106" s="108" t="s">
        <v>402</v>
      </c>
      <c r="B106" s="93"/>
      <c r="C106" s="110" t="s">
        <v>403</v>
      </c>
      <c r="D106" s="111">
        <v>312.2</v>
      </c>
      <c r="E106" s="111">
        <v>312.2</v>
      </c>
      <c r="F106" s="111"/>
      <c r="G106" s="111"/>
      <c r="H106" s="111">
        <f t="shared" si="13"/>
        <v>312.2</v>
      </c>
      <c r="I106" s="111">
        <f t="shared" si="13"/>
        <v>312.2</v>
      </c>
    </row>
    <row r="107" spans="1:9" ht="18.75" x14ac:dyDescent="0.25">
      <c r="A107" s="108" t="s">
        <v>367</v>
      </c>
      <c r="B107" s="93"/>
      <c r="C107" s="110" t="s">
        <v>404</v>
      </c>
      <c r="D107" s="111">
        <v>62.501959999999997</v>
      </c>
      <c r="E107" s="111">
        <v>61.347499999999997</v>
      </c>
      <c r="F107" s="111"/>
      <c r="G107" s="111"/>
      <c r="H107" s="111">
        <f t="shared" si="13"/>
        <v>62.501959999999997</v>
      </c>
      <c r="I107" s="111">
        <f t="shared" si="13"/>
        <v>61.347499999999997</v>
      </c>
    </row>
    <row r="108" spans="1:9" s="107" customFormat="1" ht="18.75" x14ac:dyDescent="0.25">
      <c r="A108" s="104" t="s">
        <v>74</v>
      </c>
      <c r="B108" s="104" t="s">
        <v>374</v>
      </c>
      <c r="C108" s="105" t="s">
        <v>95</v>
      </c>
      <c r="D108" s="106">
        <f t="shared" ref="D108:E108" si="27">SUM(D109:D110)</f>
        <v>757.98868000000004</v>
      </c>
      <c r="E108" s="106">
        <f t="shared" si="27"/>
        <v>757.98868000000004</v>
      </c>
      <c r="F108" s="106">
        <f>SUM(F109:F110)</f>
        <v>2221.5</v>
      </c>
      <c r="G108" s="106">
        <f t="shared" ref="G108" si="28">SUM(G109:G110)</f>
        <v>2221.5</v>
      </c>
      <c r="H108" s="106">
        <f t="shared" si="13"/>
        <v>2979.4886799999999</v>
      </c>
      <c r="I108" s="106">
        <f t="shared" si="13"/>
        <v>2979.4886799999999</v>
      </c>
    </row>
    <row r="109" spans="1:9" ht="18.75" x14ac:dyDescent="0.25">
      <c r="A109" s="108" t="s">
        <v>400</v>
      </c>
      <c r="B109" s="93"/>
      <c r="C109" s="110" t="s">
        <v>401</v>
      </c>
      <c r="D109" s="111">
        <v>757.98868000000004</v>
      </c>
      <c r="E109" s="111">
        <v>757.98868000000004</v>
      </c>
      <c r="F109" s="111"/>
      <c r="G109" s="111"/>
      <c r="H109" s="111">
        <f t="shared" si="13"/>
        <v>757.98868000000004</v>
      </c>
      <c r="I109" s="111">
        <f t="shared" si="13"/>
        <v>757.98868000000004</v>
      </c>
    </row>
    <row r="110" spans="1:9" ht="31.5" x14ac:dyDescent="0.25">
      <c r="A110" s="108" t="s">
        <v>410</v>
      </c>
      <c r="B110" s="93"/>
      <c r="C110" s="110" t="s">
        <v>411</v>
      </c>
      <c r="D110" s="111"/>
      <c r="E110" s="111"/>
      <c r="F110" s="111">
        <v>2221.5</v>
      </c>
      <c r="G110" s="111">
        <v>2221.5</v>
      </c>
      <c r="H110" s="111">
        <f t="shared" si="13"/>
        <v>2221.5</v>
      </c>
      <c r="I110" s="111">
        <f t="shared" si="13"/>
        <v>2221.5</v>
      </c>
    </row>
    <row r="111" spans="1:9" s="107" customFormat="1" ht="27" customHeight="1" x14ac:dyDescent="0.25">
      <c r="A111" s="104" t="s">
        <v>75</v>
      </c>
      <c r="B111" s="104" t="s">
        <v>386</v>
      </c>
      <c r="C111" s="105" t="s">
        <v>96</v>
      </c>
      <c r="D111" s="106"/>
      <c r="E111" s="106"/>
      <c r="F111" s="106">
        <f>SUM(F112:F116)</f>
        <v>4985.46</v>
      </c>
      <c r="G111" s="106">
        <f>SUM(G112:G116)</f>
        <v>4335.1261300000006</v>
      </c>
      <c r="H111" s="106">
        <f t="shared" si="13"/>
        <v>4985.46</v>
      </c>
      <c r="I111" s="106">
        <f t="shared" si="13"/>
        <v>4335.1261300000006</v>
      </c>
    </row>
    <row r="112" spans="1:9" ht="27" customHeight="1" x14ac:dyDescent="0.25">
      <c r="A112" s="108" t="s">
        <v>364</v>
      </c>
      <c r="B112" s="93"/>
      <c r="C112" s="34" t="s">
        <v>393</v>
      </c>
      <c r="D112" s="111"/>
      <c r="E112" s="111"/>
      <c r="F112" s="111">
        <v>500</v>
      </c>
      <c r="G112" s="111">
        <v>399.74356999999998</v>
      </c>
      <c r="H112" s="111">
        <f t="shared" ref="H112:I121" si="29">D112+F112</f>
        <v>500</v>
      </c>
      <c r="I112" s="111">
        <f t="shared" si="29"/>
        <v>399.74356999999998</v>
      </c>
    </row>
    <row r="113" spans="1:9" ht="27" customHeight="1" x14ac:dyDescent="0.25">
      <c r="A113" s="108" t="s">
        <v>396</v>
      </c>
      <c r="B113" s="93"/>
      <c r="C113" s="34" t="s">
        <v>419</v>
      </c>
      <c r="D113" s="111"/>
      <c r="E113" s="111"/>
      <c r="F113" s="111">
        <v>160</v>
      </c>
      <c r="G113" s="111">
        <v>160</v>
      </c>
      <c r="H113" s="111">
        <f t="shared" si="29"/>
        <v>160</v>
      </c>
      <c r="I113" s="111">
        <f t="shared" si="29"/>
        <v>160</v>
      </c>
    </row>
    <row r="114" spans="1:9" ht="38.25" customHeight="1" x14ac:dyDescent="0.25">
      <c r="A114" s="108" t="s">
        <v>398</v>
      </c>
      <c r="B114" s="93"/>
      <c r="C114" s="110" t="s">
        <v>399</v>
      </c>
      <c r="D114" s="111"/>
      <c r="E114" s="111"/>
      <c r="F114" s="111">
        <v>780</v>
      </c>
      <c r="G114" s="111">
        <v>778.46343000000002</v>
      </c>
      <c r="H114" s="111">
        <f t="shared" si="29"/>
        <v>780</v>
      </c>
      <c r="I114" s="111">
        <f t="shared" si="29"/>
        <v>778.46343000000002</v>
      </c>
    </row>
    <row r="115" spans="1:9" ht="27" customHeight="1" x14ac:dyDescent="0.25">
      <c r="A115" s="108" t="s">
        <v>370</v>
      </c>
      <c r="B115" s="93"/>
      <c r="C115" s="34" t="s">
        <v>414</v>
      </c>
      <c r="D115" s="111"/>
      <c r="E115" s="111"/>
      <c r="F115" s="111">
        <v>394</v>
      </c>
      <c r="G115" s="111">
        <v>276.37932000000001</v>
      </c>
      <c r="H115" s="111">
        <f t="shared" si="29"/>
        <v>394</v>
      </c>
      <c r="I115" s="111">
        <f t="shared" si="29"/>
        <v>276.37932000000001</v>
      </c>
    </row>
    <row r="116" spans="1:9" ht="27" customHeight="1" x14ac:dyDescent="0.25">
      <c r="A116" s="108" t="s">
        <v>371</v>
      </c>
      <c r="B116" s="93"/>
      <c r="C116" s="110" t="s">
        <v>408</v>
      </c>
      <c r="D116" s="111"/>
      <c r="E116" s="111"/>
      <c r="F116" s="111">
        <v>3151.46</v>
      </c>
      <c r="G116" s="111">
        <v>2720.5398100000002</v>
      </c>
      <c r="H116" s="111">
        <f t="shared" si="29"/>
        <v>3151.46</v>
      </c>
      <c r="I116" s="111">
        <f t="shared" si="29"/>
        <v>2720.5398100000002</v>
      </c>
    </row>
    <row r="117" spans="1:9" s="107" customFormat="1" ht="19.5" customHeight="1" x14ac:dyDescent="0.25">
      <c r="A117" s="104" t="s">
        <v>76</v>
      </c>
      <c r="B117" s="104" t="s">
        <v>384</v>
      </c>
      <c r="C117" s="105" t="s">
        <v>92</v>
      </c>
      <c r="D117" s="106"/>
      <c r="E117" s="106"/>
      <c r="F117" s="106">
        <f>SUM(F118:F120)</f>
        <v>448.267</v>
      </c>
      <c r="G117" s="106">
        <f>SUM(G118:G120)</f>
        <v>324.2672</v>
      </c>
      <c r="H117" s="106">
        <f t="shared" si="29"/>
        <v>448.267</v>
      </c>
      <c r="I117" s="106">
        <f t="shared" si="29"/>
        <v>324.2672</v>
      </c>
    </row>
    <row r="118" spans="1:9" ht="18.75" x14ac:dyDescent="0.25">
      <c r="A118" s="108" t="s">
        <v>364</v>
      </c>
      <c r="B118" s="93"/>
      <c r="C118" s="34" t="s">
        <v>393</v>
      </c>
      <c r="D118" s="111"/>
      <c r="E118" s="111"/>
      <c r="F118" s="111">
        <v>110</v>
      </c>
      <c r="G118" s="111">
        <v>39.763199999999998</v>
      </c>
      <c r="H118" s="111">
        <f t="shared" si="29"/>
        <v>110</v>
      </c>
      <c r="I118" s="111">
        <f t="shared" si="29"/>
        <v>39.763199999999998</v>
      </c>
    </row>
    <row r="119" spans="1:9" ht="31.5" x14ac:dyDescent="0.25">
      <c r="A119" s="108" t="s">
        <v>398</v>
      </c>
      <c r="B119" s="93"/>
      <c r="C119" s="110" t="s">
        <v>399</v>
      </c>
      <c r="D119" s="111"/>
      <c r="E119" s="111"/>
      <c r="F119" s="111">
        <v>278.267</v>
      </c>
      <c r="G119" s="111">
        <v>277.87400000000002</v>
      </c>
      <c r="H119" s="111">
        <f t="shared" si="29"/>
        <v>278.267</v>
      </c>
      <c r="I119" s="111">
        <f t="shared" si="29"/>
        <v>277.87400000000002</v>
      </c>
    </row>
    <row r="120" spans="1:9" ht="18.75" x14ac:dyDescent="0.25">
      <c r="A120" s="108" t="s">
        <v>370</v>
      </c>
      <c r="B120" s="93"/>
      <c r="C120" s="34" t="s">
        <v>414</v>
      </c>
      <c r="D120" s="111"/>
      <c r="E120" s="111"/>
      <c r="F120" s="111">
        <v>60</v>
      </c>
      <c r="G120" s="111">
        <v>6.63</v>
      </c>
      <c r="H120" s="111">
        <f t="shared" si="29"/>
        <v>60</v>
      </c>
      <c r="I120" s="111">
        <f t="shared" si="29"/>
        <v>6.63</v>
      </c>
    </row>
    <row r="121" spans="1:9" s="107" customFormat="1" ht="49.5" customHeight="1" x14ac:dyDescent="0.25">
      <c r="A121" s="104" t="s">
        <v>77</v>
      </c>
      <c r="B121" s="104"/>
      <c r="C121" s="105" t="s">
        <v>97</v>
      </c>
      <c r="D121" s="106"/>
      <c r="E121" s="106"/>
      <c r="F121" s="106">
        <f>SUM(F122:F123)</f>
        <v>4751.0031799999997</v>
      </c>
      <c r="G121" s="106">
        <f>SUM(G122:G123)</f>
        <v>230.40001000000001</v>
      </c>
      <c r="H121" s="106">
        <f t="shared" si="29"/>
        <v>4751.0031799999997</v>
      </c>
      <c r="I121" s="106">
        <f t="shared" si="29"/>
        <v>230.40001000000001</v>
      </c>
    </row>
    <row r="122" spans="1:9" ht="26.25" customHeight="1" x14ac:dyDescent="0.25">
      <c r="A122" s="108" t="s">
        <v>364</v>
      </c>
      <c r="B122" s="93"/>
      <c r="C122" s="34" t="s">
        <v>393</v>
      </c>
      <c r="D122" s="111"/>
      <c r="E122" s="111"/>
      <c r="F122" s="111">
        <v>251.00317999999999</v>
      </c>
      <c r="G122" s="111">
        <v>160.85109</v>
      </c>
      <c r="H122" s="111"/>
      <c r="I122" s="111"/>
    </row>
    <row r="123" spans="1:9" ht="26.25" customHeight="1" x14ac:dyDescent="0.25">
      <c r="A123" s="108" t="s">
        <v>370</v>
      </c>
      <c r="B123" s="93"/>
      <c r="C123" s="34" t="s">
        <v>414</v>
      </c>
      <c r="D123" s="111"/>
      <c r="E123" s="111"/>
      <c r="F123" s="111">
        <v>4500</v>
      </c>
      <c r="G123" s="111">
        <v>69.548919999999995</v>
      </c>
      <c r="H123" s="111"/>
      <c r="I123" s="111"/>
    </row>
    <row r="124" spans="1:9" ht="26.25" customHeight="1" x14ac:dyDescent="0.25">
      <c r="A124" s="120"/>
      <c r="B124" s="120"/>
      <c r="C124" s="121"/>
      <c r="D124" s="122"/>
      <c r="E124" s="122"/>
      <c r="F124" s="122"/>
      <c r="G124" s="122"/>
      <c r="H124" s="123"/>
      <c r="I124" s="123"/>
    </row>
    <row r="125" spans="1:9" s="124" customFormat="1" ht="32.25" customHeight="1" x14ac:dyDescent="0.3">
      <c r="A125" s="148" t="s">
        <v>22</v>
      </c>
      <c r="B125" s="148"/>
      <c r="C125" s="148"/>
      <c r="D125" s="148"/>
      <c r="E125" s="124" t="s">
        <v>23</v>
      </c>
      <c r="H125" s="124" t="s">
        <v>25</v>
      </c>
    </row>
    <row r="126" spans="1:9" s="124" customFormat="1" ht="18.75" x14ac:dyDescent="0.3">
      <c r="E126" s="125" t="s">
        <v>24</v>
      </c>
      <c r="F126" s="125"/>
    </row>
    <row r="127" spans="1:9" s="124" customFormat="1" ht="18.75" x14ac:dyDescent="0.3"/>
    <row r="128" spans="1:9" s="124" customFormat="1" ht="18.75" x14ac:dyDescent="0.3">
      <c r="A128" s="124" t="s">
        <v>26</v>
      </c>
      <c r="E128" s="124" t="s">
        <v>23</v>
      </c>
      <c r="H128" s="124" t="s">
        <v>27</v>
      </c>
    </row>
    <row r="129" spans="5:6" x14ac:dyDescent="0.25">
      <c r="E129" s="126" t="s">
        <v>24</v>
      </c>
      <c r="F129" s="126"/>
    </row>
  </sheetData>
  <autoFilter ref="A19:J123"/>
  <mergeCells count="14">
    <mergeCell ref="F17:G17"/>
    <mergeCell ref="H17:I17"/>
    <mergeCell ref="A6:H6"/>
    <mergeCell ref="A7:H7"/>
    <mergeCell ref="A8:H8"/>
    <mergeCell ref="A9:H9"/>
    <mergeCell ref="A11:H11"/>
    <mergeCell ref="A14:C14"/>
    <mergeCell ref="D14:G14"/>
    <mergeCell ref="A125:D125"/>
    <mergeCell ref="A17:A18"/>
    <mergeCell ref="B17:B18"/>
    <mergeCell ref="C17:C18"/>
    <mergeCell ref="D17:E17"/>
  </mergeCells>
  <pageMargins left="0.7" right="0.7" top="0.75" bottom="0.75" header="0.3" footer="0.3"/>
  <pageSetup paperSize="9" scale="55" fitToHeight="0" orientation="landscape" verticalDpi="0" r:id="rId1"/>
  <headerFooter>
    <oddHeader>&amp;C&amp;P</oddHead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Q109"/>
  <sheetViews>
    <sheetView topLeftCell="A7" zoomScaleNormal="100" workbookViewId="0">
      <selection activeCell="D11" sqref="D1:D1048576"/>
    </sheetView>
  </sheetViews>
  <sheetFormatPr defaultRowHeight="15" outlineLevelRow="1" outlineLevelCol="1" x14ac:dyDescent="0.25"/>
  <cols>
    <col min="1" max="1" width="9.140625" style="15"/>
    <col min="2" max="2" width="29.28515625" style="15" customWidth="1"/>
    <col min="3" max="3" width="9.140625" style="15"/>
    <col min="4" max="4" width="0" style="15" hidden="1" customWidth="1" outlineLevel="1"/>
    <col min="5" max="5" width="10" style="15" customWidth="1" collapsed="1"/>
    <col min="6" max="6" width="12.42578125" style="15" customWidth="1"/>
    <col min="7" max="7" width="10.5703125" style="15" customWidth="1"/>
    <col min="8" max="8" width="10" style="15" customWidth="1"/>
    <col min="9" max="9" width="12.7109375" style="15" customWidth="1"/>
    <col min="10" max="10" width="9.140625" style="15"/>
    <col min="11" max="11" width="11.28515625" style="15" customWidth="1"/>
    <col min="12" max="12" width="13" style="15" customWidth="1"/>
    <col min="13" max="16384" width="9.140625" style="15"/>
  </cols>
  <sheetData>
    <row r="1" spans="1:17" ht="16.5" x14ac:dyDescent="0.25">
      <c r="A1" s="1"/>
      <c r="K1" s="15" t="s">
        <v>0</v>
      </c>
    </row>
    <row r="2" spans="1:17" ht="16.5" x14ac:dyDescent="0.25">
      <c r="A2" s="1"/>
      <c r="K2" s="15" t="s">
        <v>12</v>
      </c>
    </row>
    <row r="3" spans="1:17" ht="16.5" x14ac:dyDescent="0.25">
      <c r="A3" s="1"/>
      <c r="K3" s="15" t="s">
        <v>13</v>
      </c>
    </row>
    <row r="4" spans="1:17" ht="16.5" x14ac:dyDescent="0.25">
      <c r="A4" s="1"/>
      <c r="K4" s="15" t="s">
        <v>14</v>
      </c>
    </row>
    <row r="5" spans="1:17" ht="16.5" x14ac:dyDescent="0.25">
      <c r="A5" s="1" t="s">
        <v>1</v>
      </c>
    </row>
    <row r="6" spans="1:17" ht="30" customHeight="1" x14ac:dyDescent="0.3">
      <c r="A6" s="172" t="s">
        <v>15</v>
      </c>
      <c r="B6" s="172"/>
      <c r="C6" s="172"/>
      <c r="D6" s="172"/>
      <c r="E6" s="172"/>
      <c r="F6" s="172"/>
      <c r="G6" s="172"/>
      <c r="H6" s="172"/>
      <c r="I6" s="172"/>
      <c r="J6" s="172"/>
      <c r="K6" s="172"/>
      <c r="L6" s="172"/>
    </row>
    <row r="7" spans="1:17" ht="36.75" customHeight="1" x14ac:dyDescent="0.25">
      <c r="A7" s="157" t="s">
        <v>28</v>
      </c>
      <c r="B7" s="157"/>
      <c r="C7" s="157"/>
      <c r="D7" s="157"/>
      <c r="E7" s="157"/>
      <c r="F7" s="157"/>
      <c r="G7" s="157"/>
      <c r="H7" s="157"/>
      <c r="I7" s="157"/>
      <c r="J7" s="157"/>
      <c r="K7" s="157"/>
      <c r="L7" s="157"/>
    </row>
    <row r="8" spans="1:17" ht="18.75" customHeight="1" x14ac:dyDescent="0.3">
      <c r="A8" s="158" t="s">
        <v>45</v>
      </c>
      <c r="B8" s="158"/>
      <c r="C8" s="158"/>
      <c r="D8" s="158"/>
      <c r="E8" s="158"/>
      <c r="F8" s="158"/>
      <c r="G8" s="158"/>
      <c r="H8" s="158"/>
      <c r="I8" s="158"/>
      <c r="J8" s="158"/>
      <c r="K8" s="158"/>
      <c r="L8" s="158"/>
    </row>
    <row r="9" spans="1:17" s="7" customFormat="1" ht="15" customHeight="1" x14ac:dyDescent="0.2">
      <c r="A9" s="159" t="s">
        <v>16</v>
      </c>
      <c r="B9" s="159"/>
      <c r="C9" s="159"/>
      <c r="D9" s="159"/>
      <c r="E9" s="159"/>
      <c r="F9" s="159"/>
      <c r="G9" s="159"/>
      <c r="H9" s="159"/>
      <c r="I9" s="159"/>
      <c r="J9" s="159"/>
      <c r="K9" s="159"/>
      <c r="L9" s="159"/>
    </row>
    <row r="11" spans="1:17" ht="29.25" customHeight="1" x14ac:dyDescent="0.3">
      <c r="A11" s="1" t="s">
        <v>1</v>
      </c>
      <c r="E11" s="74" t="s">
        <v>46</v>
      </c>
      <c r="F11" s="74"/>
      <c r="G11" s="6"/>
      <c r="H11" s="6"/>
      <c r="I11" s="6"/>
      <c r="J11" s="6"/>
    </row>
    <row r="12" spans="1:17" ht="27.75" customHeight="1" x14ac:dyDescent="0.25">
      <c r="A12" s="160">
        <v>4118600</v>
      </c>
      <c r="B12" s="160"/>
      <c r="C12" s="160"/>
      <c r="D12" s="27"/>
      <c r="F12" s="201" t="s">
        <v>94</v>
      </c>
      <c r="G12" s="201"/>
      <c r="H12" s="201"/>
      <c r="I12" s="201"/>
      <c r="J12" s="201"/>
      <c r="K12" s="201"/>
      <c r="L12" s="201"/>
      <c r="M12" s="201"/>
    </row>
    <row r="13" spans="1:17" s="7" customFormat="1" ht="39.75" customHeight="1" x14ac:dyDescent="0.2">
      <c r="A13" s="165" t="s">
        <v>42</v>
      </c>
      <c r="B13" s="165"/>
      <c r="C13" s="165"/>
      <c r="D13" s="165"/>
      <c r="E13" s="165"/>
      <c r="G13" s="165" t="s">
        <v>40</v>
      </c>
      <c r="H13" s="165"/>
      <c r="I13" s="165"/>
      <c r="J13" s="165"/>
      <c r="K13" s="165"/>
      <c r="L13" s="165"/>
    </row>
    <row r="15" spans="1:17" ht="44.25" customHeight="1" x14ac:dyDescent="0.25">
      <c r="A15" s="166" t="s">
        <v>2</v>
      </c>
      <c r="B15" s="173" t="s">
        <v>3</v>
      </c>
      <c r="C15" s="173" t="s">
        <v>4</v>
      </c>
      <c r="D15" s="167" t="s">
        <v>5</v>
      </c>
      <c r="E15" s="173" t="s">
        <v>9</v>
      </c>
      <c r="F15" s="173"/>
      <c r="G15" s="173"/>
      <c r="H15" s="173" t="s">
        <v>10</v>
      </c>
      <c r="I15" s="173"/>
      <c r="J15" s="173"/>
      <c r="K15" s="173" t="s">
        <v>11</v>
      </c>
      <c r="L15" s="173"/>
      <c r="M15" s="173"/>
      <c r="N15" s="30"/>
      <c r="O15" s="30"/>
      <c r="P15" s="30"/>
      <c r="Q15" s="30"/>
    </row>
    <row r="16" spans="1:17" ht="30" x14ac:dyDescent="0.25">
      <c r="A16" s="166"/>
      <c r="B16" s="173"/>
      <c r="C16" s="173"/>
      <c r="D16" s="167"/>
      <c r="E16" s="31" t="s">
        <v>6</v>
      </c>
      <c r="F16" s="31" t="s">
        <v>7</v>
      </c>
      <c r="G16" s="31" t="s">
        <v>8</v>
      </c>
      <c r="H16" s="31" t="s">
        <v>6</v>
      </c>
      <c r="I16" s="31" t="s">
        <v>7</v>
      </c>
      <c r="J16" s="31" t="s">
        <v>8</v>
      </c>
      <c r="K16" s="31" t="s">
        <v>6</v>
      </c>
      <c r="L16" s="31" t="s">
        <v>7</v>
      </c>
      <c r="M16" s="31" t="s">
        <v>8</v>
      </c>
      <c r="N16" s="30"/>
      <c r="O16" s="30"/>
      <c r="P16" s="30"/>
      <c r="Q16" s="30"/>
    </row>
    <row r="17" spans="1:13" s="29" customFormat="1" ht="32.25" customHeight="1" x14ac:dyDescent="0.25">
      <c r="A17" s="203" t="s">
        <v>291</v>
      </c>
      <c r="B17" s="204"/>
      <c r="C17" s="204"/>
      <c r="D17" s="204"/>
      <c r="E17" s="204"/>
      <c r="F17" s="204"/>
      <c r="G17" s="204"/>
      <c r="H17" s="204"/>
      <c r="I17" s="204"/>
      <c r="J17" s="204"/>
      <c r="K17" s="204"/>
      <c r="L17" s="204"/>
      <c r="M17" s="205"/>
    </row>
    <row r="18" spans="1:13" s="29" customFormat="1" ht="27.75" customHeight="1" x14ac:dyDescent="0.25">
      <c r="A18" s="177" t="s">
        <v>292</v>
      </c>
      <c r="B18" s="180"/>
      <c r="C18" s="180"/>
      <c r="D18" s="180"/>
      <c r="E18" s="180"/>
      <c r="F18" s="180"/>
      <c r="G18" s="180"/>
      <c r="H18" s="180"/>
      <c r="I18" s="180"/>
      <c r="J18" s="180"/>
      <c r="K18" s="180"/>
      <c r="L18" s="180"/>
      <c r="M18" s="181"/>
    </row>
    <row r="19" spans="1:13" s="29" customFormat="1" ht="15.75" x14ac:dyDescent="0.25">
      <c r="A19" s="10" t="s">
        <v>120</v>
      </c>
      <c r="B19" s="11" t="s">
        <v>121</v>
      </c>
      <c r="C19" s="11"/>
      <c r="D19" s="11"/>
      <c r="E19" s="11"/>
      <c r="F19" s="11"/>
      <c r="G19" s="11"/>
      <c r="H19" s="11"/>
      <c r="I19" s="11"/>
      <c r="J19" s="11"/>
      <c r="K19" s="11"/>
      <c r="L19" s="11"/>
      <c r="M19" s="11"/>
    </row>
    <row r="20" spans="1:13" s="29" customFormat="1" ht="15.75" x14ac:dyDescent="0.25">
      <c r="A20" s="10"/>
      <c r="B20" s="28" t="s">
        <v>113</v>
      </c>
      <c r="C20" s="10" t="s">
        <v>55</v>
      </c>
      <c r="D20" s="10"/>
      <c r="E20" s="12">
        <v>2115.1</v>
      </c>
      <c r="F20" s="12"/>
      <c r="G20" s="12">
        <f>E20+F20</f>
        <v>2115.1</v>
      </c>
      <c r="H20" s="12">
        <v>2111.3000000000002</v>
      </c>
      <c r="I20" s="12"/>
      <c r="J20" s="12">
        <f>H20+I20</f>
        <v>2111.3000000000002</v>
      </c>
      <c r="K20" s="12">
        <f>E20-H20</f>
        <v>3.7999999999997272</v>
      </c>
      <c r="L20" s="12"/>
      <c r="M20" s="12">
        <f>K20+L20</f>
        <v>3.7999999999997272</v>
      </c>
    </row>
    <row r="21" spans="1:13" s="29" customFormat="1" ht="15.75" x14ac:dyDescent="0.25">
      <c r="A21" s="10"/>
      <c r="B21" s="28"/>
      <c r="C21" s="10"/>
      <c r="D21" s="10"/>
      <c r="E21" s="12"/>
      <c r="F21" s="12"/>
      <c r="G21" s="12"/>
      <c r="H21" s="12"/>
      <c r="I21" s="12"/>
      <c r="J21" s="12"/>
      <c r="K21" s="12"/>
      <c r="L21" s="12"/>
      <c r="M21" s="12"/>
    </row>
    <row r="22" spans="1:13" s="29" customFormat="1" ht="15.75" x14ac:dyDescent="0.25">
      <c r="A22" s="16" t="s">
        <v>124</v>
      </c>
      <c r="B22" s="11" t="s">
        <v>125</v>
      </c>
      <c r="C22" s="11"/>
      <c r="D22" s="11"/>
      <c r="E22" s="16"/>
      <c r="F22" s="16"/>
      <c r="G22" s="16"/>
      <c r="H22" s="16"/>
      <c r="I22" s="16"/>
      <c r="J22" s="16"/>
      <c r="K22" s="16"/>
      <c r="L22" s="16"/>
      <c r="M22" s="16"/>
    </row>
    <row r="23" spans="1:13" s="29" customFormat="1" ht="30" x14ac:dyDescent="0.25">
      <c r="A23" s="10"/>
      <c r="B23" s="28" t="s">
        <v>293</v>
      </c>
      <c r="C23" s="14" t="s">
        <v>49</v>
      </c>
      <c r="D23" s="14"/>
      <c r="E23" s="76">
        <v>10</v>
      </c>
      <c r="F23" s="76"/>
      <c r="G23" s="76">
        <f>E23+F23</f>
        <v>10</v>
      </c>
      <c r="H23" s="76">
        <v>10</v>
      </c>
      <c r="I23" s="76"/>
      <c r="J23" s="76">
        <f>H23+I23</f>
        <v>10</v>
      </c>
      <c r="K23" s="12">
        <f>E23-G23</f>
        <v>0</v>
      </c>
      <c r="L23" s="12"/>
      <c r="M23" s="12">
        <f>K23+L23</f>
        <v>0</v>
      </c>
    </row>
    <row r="24" spans="1:13" s="29" customFormat="1" ht="15.75" x14ac:dyDescent="0.25">
      <c r="A24" s="10"/>
      <c r="B24" s="28"/>
      <c r="C24" s="14"/>
      <c r="D24" s="14"/>
      <c r="E24" s="76"/>
      <c r="F24" s="76"/>
      <c r="G24" s="76"/>
      <c r="H24" s="76"/>
      <c r="I24" s="76"/>
      <c r="J24" s="76"/>
      <c r="K24" s="12"/>
      <c r="L24" s="12"/>
      <c r="M24" s="12"/>
    </row>
    <row r="25" spans="1:13" s="29" customFormat="1" ht="15.75" x14ac:dyDescent="0.25">
      <c r="A25" s="16" t="s">
        <v>130</v>
      </c>
      <c r="B25" s="11" t="s">
        <v>131</v>
      </c>
      <c r="C25" s="11"/>
      <c r="D25" s="11"/>
      <c r="E25" s="16"/>
      <c r="F25" s="16"/>
      <c r="G25" s="16"/>
      <c r="H25" s="16"/>
      <c r="I25" s="16"/>
      <c r="J25" s="16"/>
      <c r="K25" s="16"/>
      <c r="L25" s="16"/>
      <c r="M25" s="16"/>
    </row>
    <row r="26" spans="1:13" s="29" customFormat="1" ht="30" x14ac:dyDescent="0.25">
      <c r="A26" s="16"/>
      <c r="B26" s="28" t="s">
        <v>294</v>
      </c>
      <c r="C26" s="10" t="s">
        <v>55</v>
      </c>
      <c r="D26" s="10"/>
      <c r="E26" s="10">
        <v>211.5</v>
      </c>
      <c r="F26" s="10"/>
      <c r="G26" s="10">
        <f>E26+F26</f>
        <v>211.5</v>
      </c>
      <c r="H26" s="10">
        <v>211.1</v>
      </c>
      <c r="I26" s="10"/>
      <c r="J26" s="14">
        <f>H26+I26</f>
        <v>211.1</v>
      </c>
      <c r="K26" s="12">
        <f>E26-H26</f>
        <v>0.40000000000000568</v>
      </c>
      <c r="L26" s="12"/>
      <c r="M26" s="12">
        <f>K26+L26</f>
        <v>0.40000000000000568</v>
      </c>
    </row>
    <row r="27" spans="1:13" s="29" customFormat="1" ht="15.75" x14ac:dyDescent="0.25">
      <c r="A27" s="177" t="s">
        <v>295</v>
      </c>
      <c r="B27" s="175"/>
      <c r="C27" s="175"/>
      <c r="D27" s="175"/>
      <c r="E27" s="175"/>
      <c r="F27" s="175"/>
      <c r="G27" s="175"/>
      <c r="H27" s="175"/>
      <c r="I27" s="175"/>
      <c r="J27" s="175"/>
      <c r="K27" s="175"/>
      <c r="L27" s="175"/>
      <c r="M27" s="176"/>
    </row>
    <row r="28" spans="1:13" s="29" customFormat="1" ht="15.75" x14ac:dyDescent="0.25">
      <c r="A28" s="10" t="s">
        <v>120</v>
      </c>
      <c r="B28" s="11" t="s">
        <v>121</v>
      </c>
      <c r="C28" s="11"/>
      <c r="D28" s="11"/>
      <c r="E28" s="11"/>
      <c r="F28" s="11"/>
      <c r="G28" s="11"/>
      <c r="H28" s="11"/>
      <c r="I28" s="11"/>
      <c r="J28" s="11"/>
      <c r="K28" s="11"/>
      <c r="L28" s="11"/>
      <c r="M28" s="11"/>
    </row>
    <row r="29" spans="1:13" s="29" customFormat="1" ht="15.75" x14ac:dyDescent="0.25">
      <c r="A29" s="10"/>
      <c r="B29" s="17" t="s">
        <v>98</v>
      </c>
      <c r="C29" s="10" t="s">
        <v>55</v>
      </c>
      <c r="D29" s="10"/>
      <c r="E29" s="14">
        <v>53</v>
      </c>
      <c r="F29" s="12"/>
      <c r="G29" s="14">
        <f>E29+F29</f>
        <v>53</v>
      </c>
      <c r="H29" s="14">
        <v>30.1</v>
      </c>
      <c r="I29" s="12"/>
      <c r="J29" s="14">
        <f>H29+I29</f>
        <v>30.1</v>
      </c>
      <c r="K29" s="12">
        <f>E29-H29</f>
        <v>22.9</v>
      </c>
      <c r="L29" s="12"/>
      <c r="M29" s="12">
        <f>K29+L29</f>
        <v>22.9</v>
      </c>
    </row>
    <row r="30" spans="1:13" s="29" customFormat="1" ht="15.75" x14ac:dyDescent="0.25">
      <c r="A30" s="10"/>
      <c r="B30" s="17"/>
      <c r="C30" s="10"/>
      <c r="D30" s="10"/>
      <c r="E30" s="14"/>
      <c r="F30" s="12"/>
      <c r="G30" s="14"/>
      <c r="H30" s="14"/>
      <c r="I30" s="12"/>
      <c r="J30" s="14"/>
      <c r="K30" s="12"/>
      <c r="L30" s="12"/>
      <c r="M30" s="12"/>
    </row>
    <row r="31" spans="1:13" s="29" customFormat="1" ht="15.75" x14ac:dyDescent="0.25">
      <c r="A31" s="16" t="s">
        <v>124</v>
      </c>
      <c r="B31" s="11" t="s">
        <v>125</v>
      </c>
      <c r="C31" s="11"/>
      <c r="D31" s="11"/>
      <c r="E31" s="16"/>
      <c r="F31" s="16"/>
      <c r="G31" s="16"/>
      <c r="H31" s="16"/>
      <c r="I31" s="16"/>
      <c r="J31" s="16"/>
      <c r="K31" s="16"/>
      <c r="L31" s="16"/>
      <c r="M31" s="16"/>
    </row>
    <row r="32" spans="1:13" s="29" customFormat="1" ht="45" x14ac:dyDescent="0.25">
      <c r="A32" s="10"/>
      <c r="B32" s="28" t="s">
        <v>296</v>
      </c>
      <c r="C32" s="14" t="s">
        <v>297</v>
      </c>
      <c r="D32" s="14"/>
      <c r="E32" s="12">
        <v>3200</v>
      </c>
      <c r="F32" s="12"/>
      <c r="G32" s="12">
        <f>E32+F32</f>
        <v>3200</v>
      </c>
      <c r="H32" s="12">
        <v>3010</v>
      </c>
      <c r="I32" s="12"/>
      <c r="J32" s="12">
        <f>H32+I32</f>
        <v>3010</v>
      </c>
      <c r="K32" s="12">
        <f t="shared" ref="K32" si="0">E32-H32</f>
        <v>190</v>
      </c>
      <c r="L32" s="12"/>
      <c r="M32" s="12">
        <f>K32+L32</f>
        <v>190</v>
      </c>
    </row>
    <row r="33" spans="1:13" s="29" customFormat="1" ht="15.75" x14ac:dyDescent="0.25">
      <c r="A33" s="10"/>
      <c r="B33" s="28"/>
      <c r="C33" s="14"/>
      <c r="D33" s="14"/>
      <c r="E33" s="12"/>
      <c r="F33" s="12"/>
      <c r="G33" s="12"/>
      <c r="H33" s="12"/>
      <c r="I33" s="12"/>
      <c r="J33" s="12"/>
      <c r="K33" s="12"/>
      <c r="L33" s="12"/>
      <c r="M33" s="12"/>
    </row>
    <row r="34" spans="1:13" s="29" customFormat="1" ht="15.75" x14ac:dyDescent="0.25">
      <c r="A34" s="16" t="s">
        <v>130</v>
      </c>
      <c r="B34" s="11" t="s">
        <v>131</v>
      </c>
      <c r="C34" s="11"/>
      <c r="D34" s="11"/>
      <c r="E34" s="16"/>
      <c r="F34" s="16"/>
      <c r="G34" s="16"/>
      <c r="H34" s="16"/>
      <c r="I34" s="16"/>
      <c r="J34" s="16"/>
      <c r="K34" s="16"/>
      <c r="L34" s="16"/>
      <c r="M34" s="16"/>
    </row>
    <row r="35" spans="1:13" s="29" customFormat="1" ht="30" x14ac:dyDescent="0.25">
      <c r="A35" s="16"/>
      <c r="B35" s="28" t="s">
        <v>298</v>
      </c>
      <c r="C35" s="10" t="s">
        <v>55</v>
      </c>
      <c r="D35" s="10"/>
      <c r="E35" s="14">
        <v>1.2500000000000001E-2</v>
      </c>
      <c r="F35" s="14"/>
      <c r="G35" s="14">
        <f>E35+F35</f>
        <v>1.2500000000000001E-2</v>
      </c>
      <c r="H35" s="14">
        <v>1.2500000000000001E-2</v>
      </c>
      <c r="I35" s="14"/>
      <c r="J35" s="14">
        <f>H35+I35</f>
        <v>1.2500000000000001E-2</v>
      </c>
      <c r="K35" s="14">
        <f t="shared" ref="K35" si="1">E35-H35</f>
        <v>0</v>
      </c>
      <c r="L35" s="14"/>
      <c r="M35" s="14">
        <f>K35+L35</f>
        <v>0</v>
      </c>
    </row>
    <row r="36" spans="1:13" s="29" customFormat="1" ht="15.75" x14ac:dyDescent="0.25">
      <c r="A36" s="66"/>
      <c r="B36" s="79"/>
      <c r="C36" s="44"/>
      <c r="D36" s="44"/>
      <c r="E36" s="68"/>
      <c r="F36" s="68"/>
      <c r="G36" s="68"/>
      <c r="H36" s="68"/>
      <c r="I36" s="68"/>
      <c r="J36" s="68"/>
      <c r="K36" s="68"/>
      <c r="L36" s="68"/>
      <c r="M36" s="69"/>
    </row>
    <row r="37" spans="1:13" s="29" customFormat="1" ht="15.75" x14ac:dyDescent="0.25">
      <c r="A37" s="177" t="s">
        <v>299</v>
      </c>
      <c r="B37" s="175"/>
      <c r="C37" s="175"/>
      <c r="D37" s="175"/>
      <c r="E37" s="175"/>
      <c r="F37" s="175"/>
      <c r="G37" s="175"/>
      <c r="H37" s="175"/>
      <c r="I37" s="175"/>
      <c r="J37" s="175"/>
      <c r="K37" s="175"/>
      <c r="L37" s="175"/>
      <c r="M37" s="176"/>
    </row>
    <row r="38" spans="1:13" s="29" customFormat="1" ht="15.75" x14ac:dyDescent="0.25">
      <c r="A38" s="10" t="s">
        <v>120</v>
      </c>
      <c r="B38" s="11" t="s">
        <v>121</v>
      </c>
      <c r="C38" s="11"/>
      <c r="D38" s="11"/>
      <c r="E38" s="11"/>
      <c r="F38" s="11"/>
      <c r="G38" s="11"/>
      <c r="H38" s="11"/>
      <c r="I38" s="11"/>
      <c r="J38" s="11"/>
      <c r="K38" s="11"/>
      <c r="L38" s="11"/>
      <c r="M38" s="11"/>
    </row>
    <row r="39" spans="1:13" s="29" customFormat="1" ht="15.75" x14ac:dyDescent="0.25">
      <c r="A39" s="10"/>
      <c r="B39" s="28" t="s">
        <v>113</v>
      </c>
      <c r="C39" s="10" t="s">
        <v>55</v>
      </c>
      <c r="D39" s="10"/>
      <c r="E39" s="12">
        <v>65.400000000000006</v>
      </c>
      <c r="F39" s="14"/>
      <c r="G39" s="14">
        <f>E39+F39</f>
        <v>65.400000000000006</v>
      </c>
      <c r="H39" s="12">
        <v>65.400000000000006</v>
      </c>
      <c r="I39" s="14"/>
      <c r="J39" s="14">
        <f>H39+I39</f>
        <v>65.400000000000006</v>
      </c>
      <c r="K39" s="14">
        <f t="shared" ref="K39" si="2">E39-H39</f>
        <v>0</v>
      </c>
      <c r="L39" s="14"/>
      <c r="M39" s="14">
        <f>K39+L39</f>
        <v>0</v>
      </c>
    </row>
    <row r="40" spans="1:13" s="29" customFormat="1" ht="15.75" x14ac:dyDescent="0.25">
      <c r="A40" s="10"/>
      <c r="B40" s="28"/>
      <c r="C40" s="10"/>
      <c r="D40" s="10"/>
      <c r="E40" s="12"/>
      <c r="F40" s="14"/>
      <c r="G40" s="14"/>
      <c r="H40" s="12"/>
      <c r="I40" s="14"/>
      <c r="J40" s="14"/>
      <c r="K40" s="14"/>
      <c r="L40" s="14"/>
      <c r="M40" s="14"/>
    </row>
    <row r="41" spans="1:13" s="29" customFormat="1" ht="15.75" x14ac:dyDescent="0.25">
      <c r="A41" s="16" t="s">
        <v>124</v>
      </c>
      <c r="B41" s="11" t="s">
        <v>125</v>
      </c>
      <c r="C41" s="11"/>
      <c r="D41" s="11"/>
      <c r="E41" s="16"/>
      <c r="F41" s="16"/>
      <c r="G41" s="16"/>
      <c r="H41" s="16"/>
      <c r="I41" s="16"/>
      <c r="J41" s="16"/>
      <c r="K41" s="16"/>
      <c r="L41" s="16"/>
      <c r="M41" s="16"/>
    </row>
    <row r="42" spans="1:13" s="29" customFormat="1" ht="45" x14ac:dyDescent="0.25">
      <c r="A42" s="10"/>
      <c r="B42" s="75" t="s">
        <v>300</v>
      </c>
      <c r="C42" s="10" t="s">
        <v>155</v>
      </c>
      <c r="D42" s="10"/>
      <c r="E42" s="12">
        <v>2.2867999999999999</v>
      </c>
      <c r="F42" s="12"/>
      <c r="G42" s="12">
        <f>E42+F42</f>
        <v>2.2867999999999999</v>
      </c>
      <c r="H42" s="12">
        <v>2.2867999999999999</v>
      </c>
      <c r="I42" s="12"/>
      <c r="J42" s="12">
        <f>H42+I42</f>
        <v>2.2867999999999999</v>
      </c>
      <c r="K42" s="12">
        <f t="shared" ref="K42" si="3">E42-H42</f>
        <v>0</v>
      </c>
      <c r="L42" s="12"/>
      <c r="M42" s="12">
        <f>K42+L42</f>
        <v>0</v>
      </c>
    </row>
    <row r="43" spans="1:13" s="29" customFormat="1" ht="15.75" x14ac:dyDescent="0.25">
      <c r="A43" s="10"/>
      <c r="B43" s="75"/>
      <c r="C43" s="10"/>
      <c r="D43" s="10"/>
      <c r="E43" s="12"/>
      <c r="F43" s="12"/>
      <c r="G43" s="12"/>
      <c r="H43" s="12"/>
      <c r="I43" s="12"/>
      <c r="J43" s="12"/>
      <c r="K43" s="12"/>
      <c r="L43" s="12"/>
      <c r="M43" s="12"/>
    </row>
    <row r="44" spans="1:13" s="29" customFormat="1" ht="15.75" x14ac:dyDescent="0.25">
      <c r="A44" s="16" t="s">
        <v>130</v>
      </c>
      <c r="B44" s="11" t="s">
        <v>131</v>
      </c>
      <c r="C44" s="11"/>
      <c r="D44" s="11"/>
      <c r="E44" s="16"/>
      <c r="F44" s="16"/>
      <c r="G44" s="16"/>
      <c r="H44" s="16"/>
      <c r="I44" s="16"/>
      <c r="J44" s="16"/>
      <c r="K44" s="16"/>
      <c r="L44" s="16"/>
      <c r="M44" s="16"/>
    </row>
    <row r="45" spans="1:13" s="29" customFormat="1" ht="30" x14ac:dyDescent="0.25">
      <c r="A45" s="16"/>
      <c r="B45" s="28" t="s">
        <v>301</v>
      </c>
      <c r="C45" s="10" t="s">
        <v>55</v>
      </c>
      <c r="D45" s="10"/>
      <c r="E45" s="25">
        <v>28.6</v>
      </c>
      <c r="F45" s="12"/>
      <c r="G45" s="25">
        <f>E45+F45</f>
        <v>28.6</v>
      </c>
      <c r="H45" s="25">
        <v>28.6</v>
      </c>
      <c r="I45" s="12"/>
      <c r="J45" s="25">
        <f>H45+I45</f>
        <v>28.6</v>
      </c>
      <c r="K45" s="21"/>
      <c r="L45" s="12">
        <f>F45-I45</f>
        <v>0</v>
      </c>
      <c r="M45" s="12">
        <f>K45+L45</f>
        <v>0</v>
      </c>
    </row>
    <row r="46" spans="1:13" s="29" customFormat="1" ht="15.75" x14ac:dyDescent="0.25">
      <c r="A46" s="66"/>
      <c r="B46" s="79"/>
      <c r="C46" s="44"/>
      <c r="D46" s="44"/>
      <c r="E46" s="80"/>
      <c r="F46" s="47"/>
      <c r="G46" s="80"/>
      <c r="H46" s="80"/>
      <c r="I46" s="47"/>
      <c r="J46" s="80"/>
      <c r="K46" s="81"/>
      <c r="L46" s="47"/>
      <c r="M46" s="48"/>
    </row>
    <row r="47" spans="1:13" s="29" customFormat="1" ht="15.75" x14ac:dyDescent="0.25">
      <c r="A47" s="177" t="s">
        <v>302</v>
      </c>
      <c r="B47" s="175"/>
      <c r="C47" s="175"/>
      <c r="D47" s="175"/>
      <c r="E47" s="175"/>
      <c r="F47" s="175"/>
      <c r="G47" s="175"/>
      <c r="H47" s="175"/>
      <c r="I47" s="175"/>
      <c r="J47" s="175"/>
      <c r="K47" s="175"/>
      <c r="L47" s="175"/>
      <c r="M47" s="176"/>
    </row>
    <row r="48" spans="1:13" s="29" customFormat="1" ht="15.75" x14ac:dyDescent="0.25">
      <c r="A48" s="10" t="s">
        <v>120</v>
      </c>
      <c r="B48" s="11" t="s">
        <v>121</v>
      </c>
      <c r="C48" s="11"/>
      <c r="D48" s="11"/>
      <c r="E48" s="11"/>
      <c r="F48" s="11"/>
      <c r="G48" s="11"/>
      <c r="H48" s="11"/>
      <c r="I48" s="11"/>
      <c r="J48" s="11"/>
      <c r="K48" s="11"/>
      <c r="L48" s="11"/>
      <c r="M48" s="11"/>
    </row>
    <row r="49" spans="1:13" s="29" customFormat="1" ht="15.75" x14ac:dyDescent="0.25">
      <c r="A49" s="10"/>
      <c r="B49" s="28" t="s">
        <v>113</v>
      </c>
      <c r="C49" s="10" t="s">
        <v>55</v>
      </c>
      <c r="D49" s="10"/>
      <c r="E49" s="12">
        <v>5.0999999999999996</v>
      </c>
      <c r="F49" s="14"/>
      <c r="G49" s="14">
        <f>E49+F49</f>
        <v>5.0999999999999996</v>
      </c>
      <c r="H49" s="12">
        <v>4</v>
      </c>
      <c r="I49" s="14"/>
      <c r="J49" s="14">
        <f>H49+I49</f>
        <v>4</v>
      </c>
      <c r="K49" s="14">
        <f t="shared" ref="K49" si="4">E49-H49</f>
        <v>1.0999999999999996</v>
      </c>
      <c r="L49" s="14"/>
      <c r="M49" s="14">
        <f>K49+L49</f>
        <v>1.0999999999999996</v>
      </c>
    </row>
    <row r="50" spans="1:13" s="29" customFormat="1" ht="15.75" x14ac:dyDescent="0.25">
      <c r="A50" s="10"/>
      <c r="B50" s="28"/>
      <c r="C50" s="10"/>
      <c r="D50" s="10"/>
      <c r="E50" s="12"/>
      <c r="F50" s="14"/>
      <c r="G50" s="14"/>
      <c r="H50" s="12"/>
      <c r="I50" s="14"/>
      <c r="J50" s="14"/>
      <c r="K50" s="14"/>
      <c r="L50" s="14"/>
      <c r="M50" s="14"/>
    </row>
    <row r="51" spans="1:13" s="29" customFormat="1" ht="15.75" x14ac:dyDescent="0.25">
      <c r="A51" s="16" t="s">
        <v>124</v>
      </c>
      <c r="B51" s="11" t="s">
        <v>125</v>
      </c>
      <c r="C51" s="11"/>
      <c r="D51" s="11"/>
      <c r="E51" s="16"/>
      <c r="F51" s="16"/>
      <c r="G51" s="16"/>
      <c r="H51" s="16"/>
      <c r="I51" s="16"/>
      <c r="J51" s="16"/>
      <c r="K51" s="16"/>
      <c r="L51" s="16"/>
      <c r="M51" s="16"/>
    </row>
    <row r="52" spans="1:13" s="29" customFormat="1" ht="90" x14ac:dyDescent="0.25">
      <c r="A52" s="10"/>
      <c r="B52" s="28" t="s">
        <v>303</v>
      </c>
      <c r="C52" s="10" t="s">
        <v>304</v>
      </c>
      <c r="D52" s="10"/>
      <c r="E52" s="13">
        <v>12</v>
      </c>
      <c r="F52" s="13"/>
      <c r="G52" s="13">
        <f>E52+F52</f>
        <v>12</v>
      </c>
      <c r="H52" s="13">
        <v>12</v>
      </c>
      <c r="I52" s="13"/>
      <c r="J52" s="13">
        <f>H52+I52</f>
        <v>12</v>
      </c>
      <c r="K52" s="13">
        <f t="shared" ref="K52" si="5">E52-H52</f>
        <v>0</v>
      </c>
      <c r="L52" s="13"/>
      <c r="M52" s="13">
        <f>K52+L52</f>
        <v>0</v>
      </c>
    </row>
    <row r="53" spans="1:13" s="29" customFormat="1" ht="15.75" x14ac:dyDescent="0.25">
      <c r="A53" s="10"/>
      <c r="B53" s="28"/>
      <c r="C53" s="10"/>
      <c r="D53" s="10"/>
      <c r="E53" s="13"/>
      <c r="F53" s="13"/>
      <c r="G53" s="13"/>
      <c r="H53" s="13"/>
      <c r="I53" s="13"/>
      <c r="J53" s="13"/>
      <c r="K53" s="13"/>
      <c r="L53" s="13"/>
      <c r="M53" s="13"/>
    </row>
    <row r="54" spans="1:13" s="29" customFormat="1" ht="15.75" x14ac:dyDescent="0.25">
      <c r="A54" s="16" t="s">
        <v>130</v>
      </c>
      <c r="B54" s="11" t="s">
        <v>131</v>
      </c>
      <c r="C54" s="11"/>
      <c r="D54" s="11"/>
      <c r="E54" s="16"/>
      <c r="F54" s="16"/>
      <c r="G54" s="16"/>
      <c r="H54" s="16"/>
      <c r="I54" s="16"/>
      <c r="J54" s="16"/>
      <c r="K54" s="16"/>
      <c r="L54" s="16"/>
      <c r="M54" s="16"/>
    </row>
    <row r="55" spans="1:13" s="29" customFormat="1" ht="90" x14ac:dyDescent="0.25">
      <c r="A55" s="16"/>
      <c r="B55" s="28" t="s">
        <v>303</v>
      </c>
      <c r="C55" s="10" t="s">
        <v>55</v>
      </c>
      <c r="D55" s="10"/>
      <c r="E55" s="25">
        <v>0.43</v>
      </c>
      <c r="F55" s="12"/>
      <c r="G55" s="25">
        <f>E55+F55</f>
        <v>0.43</v>
      </c>
      <c r="H55" s="25">
        <v>0.43</v>
      </c>
      <c r="I55" s="12"/>
      <c r="J55" s="25">
        <f>H55+I55</f>
        <v>0.43</v>
      </c>
      <c r="K55" s="21"/>
      <c r="L55" s="12">
        <f>F55-I55</f>
        <v>0</v>
      </c>
      <c r="M55" s="12">
        <f>K55+L55</f>
        <v>0</v>
      </c>
    </row>
    <row r="56" spans="1:13" s="29" customFormat="1" ht="15.75" x14ac:dyDescent="0.25">
      <c r="A56" s="66"/>
      <c r="B56" s="79"/>
      <c r="C56" s="44"/>
      <c r="D56" s="44"/>
      <c r="E56" s="80"/>
      <c r="F56" s="47"/>
      <c r="G56" s="80"/>
      <c r="H56" s="80"/>
      <c r="I56" s="47"/>
      <c r="J56" s="80"/>
      <c r="K56" s="81"/>
      <c r="L56" s="47"/>
      <c r="M56" s="48"/>
    </row>
    <row r="57" spans="1:13" s="29" customFormat="1" ht="15.75" x14ac:dyDescent="0.25">
      <c r="A57" s="177" t="s">
        <v>305</v>
      </c>
      <c r="B57" s="175"/>
      <c r="C57" s="175"/>
      <c r="D57" s="175"/>
      <c r="E57" s="175"/>
      <c r="F57" s="175"/>
      <c r="G57" s="175"/>
      <c r="H57" s="175"/>
      <c r="I57" s="175"/>
      <c r="J57" s="175"/>
      <c r="K57" s="175"/>
      <c r="L57" s="175"/>
      <c r="M57" s="176"/>
    </row>
    <row r="58" spans="1:13" s="29" customFormat="1" ht="15.75" x14ac:dyDescent="0.25">
      <c r="A58" s="10" t="s">
        <v>120</v>
      </c>
      <c r="B58" s="11" t="s">
        <v>121</v>
      </c>
      <c r="C58" s="11"/>
      <c r="D58" s="11"/>
      <c r="E58" s="11"/>
      <c r="F58" s="11"/>
      <c r="G58" s="11"/>
      <c r="H58" s="11"/>
      <c r="I58" s="11"/>
      <c r="J58" s="11"/>
      <c r="K58" s="11"/>
      <c r="L58" s="11"/>
      <c r="M58" s="11"/>
    </row>
    <row r="59" spans="1:13" s="29" customFormat="1" ht="15.75" x14ac:dyDescent="0.25">
      <c r="A59" s="10"/>
      <c r="B59" s="28" t="s">
        <v>113</v>
      </c>
      <c r="C59" s="10" t="s">
        <v>55</v>
      </c>
      <c r="D59" s="10"/>
      <c r="E59" s="12">
        <v>260.39999999999998</v>
      </c>
      <c r="F59" s="14"/>
      <c r="G59" s="14">
        <f>E59+F59</f>
        <v>260.39999999999998</v>
      </c>
      <c r="H59" s="12">
        <v>208.3</v>
      </c>
      <c r="I59" s="14"/>
      <c r="J59" s="14">
        <f>H59+I59</f>
        <v>208.3</v>
      </c>
      <c r="K59" s="14">
        <f t="shared" ref="K59" si="6">E59-H59</f>
        <v>52.099999999999966</v>
      </c>
      <c r="L59" s="14"/>
      <c r="M59" s="14">
        <f>K59+L59</f>
        <v>52.099999999999966</v>
      </c>
    </row>
    <row r="60" spans="1:13" s="29" customFormat="1" ht="15.75" x14ac:dyDescent="0.25">
      <c r="A60" s="16" t="s">
        <v>124</v>
      </c>
      <c r="B60" s="11" t="s">
        <v>125</v>
      </c>
      <c r="C60" s="11"/>
      <c r="D60" s="11"/>
      <c r="E60" s="16"/>
      <c r="F60" s="16"/>
      <c r="G60" s="16"/>
      <c r="H60" s="16"/>
      <c r="I60" s="16"/>
      <c r="J60" s="16"/>
      <c r="K60" s="16"/>
      <c r="L60" s="16"/>
      <c r="M60" s="16"/>
    </row>
    <row r="61" spans="1:13" s="29" customFormat="1" ht="60" x14ac:dyDescent="0.25">
      <c r="A61" s="10"/>
      <c r="B61" s="28" t="s">
        <v>306</v>
      </c>
      <c r="C61" s="10" t="s">
        <v>304</v>
      </c>
      <c r="D61" s="10"/>
      <c r="E61" s="13">
        <v>608</v>
      </c>
      <c r="F61" s="13"/>
      <c r="G61" s="13">
        <f>E61+F61</f>
        <v>608</v>
      </c>
      <c r="H61" s="13">
        <v>487</v>
      </c>
      <c r="I61" s="13"/>
      <c r="J61" s="13">
        <f>H61+I61</f>
        <v>487</v>
      </c>
      <c r="K61" s="13">
        <f t="shared" ref="K61" si="7">E61-H61</f>
        <v>121</v>
      </c>
      <c r="L61" s="13"/>
      <c r="M61" s="13">
        <f>K61+L61</f>
        <v>121</v>
      </c>
    </row>
    <row r="62" spans="1:13" s="29" customFormat="1" ht="15.75" x14ac:dyDescent="0.25">
      <c r="A62" s="10"/>
      <c r="B62" s="28"/>
      <c r="C62" s="10"/>
      <c r="D62" s="10"/>
      <c r="E62" s="13"/>
      <c r="F62" s="13"/>
      <c r="G62" s="13"/>
      <c r="H62" s="13"/>
      <c r="I62" s="13"/>
      <c r="J62" s="13"/>
      <c r="K62" s="13"/>
      <c r="L62" s="13"/>
      <c r="M62" s="13"/>
    </row>
    <row r="63" spans="1:13" s="29" customFormat="1" ht="15.75" x14ac:dyDescent="0.25">
      <c r="A63" s="16" t="s">
        <v>130</v>
      </c>
      <c r="B63" s="11" t="s">
        <v>131</v>
      </c>
      <c r="C63" s="11"/>
      <c r="D63" s="11"/>
      <c r="E63" s="16"/>
      <c r="F63" s="16"/>
      <c r="G63" s="16"/>
      <c r="H63" s="16"/>
      <c r="I63" s="16"/>
      <c r="J63" s="16"/>
      <c r="K63" s="16"/>
      <c r="L63" s="16"/>
      <c r="M63" s="16"/>
    </row>
    <row r="64" spans="1:13" s="29" customFormat="1" ht="45" x14ac:dyDescent="0.25">
      <c r="A64" s="16"/>
      <c r="B64" s="28" t="s">
        <v>307</v>
      </c>
      <c r="C64" s="10" t="s">
        <v>55</v>
      </c>
      <c r="D64" s="10"/>
      <c r="E64" s="25">
        <v>0.42799999999999999</v>
      </c>
      <c r="F64" s="12"/>
      <c r="G64" s="25">
        <f>E64+F64</f>
        <v>0.42799999999999999</v>
      </c>
      <c r="H64" s="25">
        <v>0.42799999999999999</v>
      </c>
      <c r="I64" s="12"/>
      <c r="J64" s="25">
        <f>H64+I64</f>
        <v>0.42799999999999999</v>
      </c>
      <c r="K64" s="21"/>
      <c r="L64" s="12">
        <f>F64-I64</f>
        <v>0</v>
      </c>
      <c r="M64" s="12">
        <f>K64+L64</f>
        <v>0</v>
      </c>
    </row>
    <row r="65" spans="1:13" s="29" customFormat="1" ht="15.75" x14ac:dyDescent="0.25">
      <c r="A65" s="66"/>
      <c r="B65" s="79"/>
      <c r="C65" s="44"/>
      <c r="D65" s="44"/>
      <c r="E65" s="80"/>
      <c r="F65" s="47"/>
      <c r="G65" s="80"/>
      <c r="H65" s="80"/>
      <c r="I65" s="47"/>
      <c r="J65" s="80"/>
      <c r="K65" s="81"/>
      <c r="L65" s="47"/>
      <c r="M65" s="48"/>
    </row>
    <row r="66" spans="1:13" s="29" customFormat="1" ht="33" customHeight="1" x14ac:dyDescent="0.25">
      <c r="A66" s="177" t="s">
        <v>308</v>
      </c>
      <c r="B66" s="180"/>
      <c r="C66" s="180"/>
      <c r="D66" s="180"/>
      <c r="E66" s="180"/>
      <c r="F66" s="180"/>
      <c r="G66" s="180"/>
      <c r="H66" s="180"/>
      <c r="I66" s="180"/>
      <c r="J66" s="180"/>
      <c r="K66" s="180"/>
      <c r="L66" s="180"/>
      <c r="M66" s="181"/>
    </row>
    <row r="67" spans="1:13" s="29" customFormat="1" ht="15.75" x14ac:dyDescent="0.25">
      <c r="A67" s="177" t="s">
        <v>309</v>
      </c>
      <c r="B67" s="175"/>
      <c r="C67" s="175"/>
      <c r="D67" s="175"/>
      <c r="E67" s="175"/>
      <c r="F67" s="175"/>
      <c r="G67" s="175"/>
      <c r="H67" s="175"/>
      <c r="I67" s="175"/>
      <c r="J67" s="175"/>
      <c r="K67" s="175"/>
      <c r="L67" s="175"/>
      <c r="M67" s="176"/>
    </row>
    <row r="68" spans="1:13" s="29" customFormat="1" ht="15.75" x14ac:dyDescent="0.25">
      <c r="A68" s="10" t="s">
        <v>120</v>
      </c>
      <c r="B68" s="11" t="s">
        <v>121</v>
      </c>
      <c r="C68" s="11"/>
      <c r="D68" s="11"/>
      <c r="E68" s="11"/>
      <c r="F68" s="11"/>
      <c r="G68" s="11"/>
      <c r="H68" s="11"/>
      <c r="I68" s="11"/>
      <c r="J68" s="11"/>
      <c r="K68" s="11"/>
      <c r="L68" s="11"/>
      <c r="M68" s="11"/>
    </row>
    <row r="69" spans="1:13" s="29" customFormat="1" ht="15.75" x14ac:dyDescent="0.25">
      <c r="A69" s="10"/>
      <c r="B69" s="17" t="s">
        <v>98</v>
      </c>
      <c r="C69" s="10" t="s">
        <v>55</v>
      </c>
      <c r="D69" s="10"/>
      <c r="E69" s="12">
        <v>312.2</v>
      </c>
      <c r="F69" s="14"/>
      <c r="G69" s="14">
        <f>E69+F69</f>
        <v>312.2</v>
      </c>
      <c r="H69" s="14">
        <v>312.2</v>
      </c>
      <c r="I69" s="14"/>
      <c r="J69" s="14">
        <f>H69+I69</f>
        <v>312.2</v>
      </c>
      <c r="K69" s="14">
        <f>E69-H69</f>
        <v>0</v>
      </c>
      <c r="L69" s="14"/>
      <c r="M69" s="14">
        <f>K69+L69</f>
        <v>0</v>
      </c>
    </row>
    <row r="70" spans="1:13" s="29" customFormat="1" ht="31.5" x14ac:dyDescent="0.25">
      <c r="A70" s="10"/>
      <c r="B70" s="17" t="s">
        <v>310</v>
      </c>
      <c r="C70" s="10" t="s">
        <v>304</v>
      </c>
      <c r="D70" s="10"/>
      <c r="E70" s="13">
        <v>68</v>
      </c>
      <c r="F70" s="13"/>
      <c r="G70" s="13">
        <f>E70+F70</f>
        <v>68</v>
      </c>
      <c r="H70" s="13">
        <v>68</v>
      </c>
      <c r="I70" s="13"/>
      <c r="J70" s="13"/>
      <c r="K70" s="13">
        <f>E70-H70</f>
        <v>0</v>
      </c>
      <c r="L70" s="13"/>
      <c r="M70" s="13">
        <f>K70+L70</f>
        <v>0</v>
      </c>
    </row>
    <row r="71" spans="1:13" s="29" customFormat="1" ht="15.75" x14ac:dyDescent="0.25">
      <c r="A71" s="82"/>
      <c r="B71" s="83"/>
      <c r="C71" s="82"/>
      <c r="D71" s="82"/>
      <c r="E71" s="13"/>
      <c r="F71" s="13"/>
      <c r="G71" s="13"/>
      <c r="H71" s="13"/>
      <c r="I71" s="13"/>
      <c r="J71" s="13"/>
      <c r="K71" s="13"/>
      <c r="L71" s="13"/>
      <c r="M71" s="13"/>
    </row>
    <row r="72" spans="1:13" s="29" customFormat="1" ht="15.75" x14ac:dyDescent="0.25">
      <c r="A72" s="77" t="s">
        <v>124</v>
      </c>
      <c r="B72" s="78" t="s">
        <v>125</v>
      </c>
      <c r="C72" s="78"/>
      <c r="D72" s="78"/>
      <c r="E72" s="16"/>
      <c r="F72" s="16"/>
      <c r="G72" s="16"/>
      <c r="H72" s="16"/>
      <c r="I72" s="16"/>
      <c r="J72" s="16"/>
      <c r="K72" s="16"/>
      <c r="L72" s="16"/>
      <c r="M72" s="16"/>
    </row>
    <row r="73" spans="1:13" s="29" customFormat="1" ht="63" x14ac:dyDescent="0.25">
      <c r="A73" s="16"/>
      <c r="B73" s="17" t="s">
        <v>311</v>
      </c>
      <c r="C73" s="14" t="s">
        <v>304</v>
      </c>
      <c r="D73" s="14"/>
      <c r="E73" s="13">
        <v>7072</v>
      </c>
      <c r="F73" s="13"/>
      <c r="G73" s="13">
        <f t="shared" ref="G73:G75" si="8">E73+F73</f>
        <v>7072</v>
      </c>
      <c r="H73" s="13">
        <v>7247</v>
      </c>
      <c r="I73" s="13"/>
      <c r="J73" s="13"/>
      <c r="K73" s="13">
        <f t="shared" ref="K73:K75" si="9">E73-H73</f>
        <v>-175</v>
      </c>
      <c r="L73" s="13"/>
      <c r="M73" s="13">
        <f t="shared" ref="M73:M75" si="10">K73+L73</f>
        <v>-175</v>
      </c>
    </row>
    <row r="74" spans="1:13" s="29" customFormat="1" ht="63" x14ac:dyDescent="0.25">
      <c r="A74" s="16"/>
      <c r="B74" s="17" t="s">
        <v>312</v>
      </c>
      <c r="C74" s="14" t="s">
        <v>304</v>
      </c>
      <c r="D74" s="14"/>
      <c r="E74" s="13">
        <v>1632</v>
      </c>
      <c r="F74" s="13"/>
      <c r="G74" s="13">
        <f t="shared" si="8"/>
        <v>1632</v>
      </c>
      <c r="H74" s="13">
        <v>1469</v>
      </c>
      <c r="I74" s="13"/>
      <c r="J74" s="13"/>
      <c r="K74" s="13">
        <f t="shared" si="9"/>
        <v>163</v>
      </c>
      <c r="L74" s="13"/>
      <c r="M74" s="13">
        <f t="shared" si="10"/>
        <v>163</v>
      </c>
    </row>
    <row r="75" spans="1:13" s="29" customFormat="1" ht="63" x14ac:dyDescent="0.25">
      <c r="A75" s="10"/>
      <c r="B75" s="17" t="s">
        <v>313</v>
      </c>
      <c r="C75" s="14" t="s">
        <v>304</v>
      </c>
      <c r="D75" s="14"/>
      <c r="E75" s="13">
        <v>816</v>
      </c>
      <c r="F75" s="13"/>
      <c r="G75" s="13">
        <f t="shared" si="8"/>
        <v>816</v>
      </c>
      <c r="H75" s="13">
        <v>737</v>
      </c>
      <c r="I75" s="13"/>
      <c r="J75" s="13"/>
      <c r="K75" s="13">
        <f t="shared" si="9"/>
        <v>79</v>
      </c>
      <c r="L75" s="13"/>
      <c r="M75" s="13">
        <f t="shared" si="10"/>
        <v>79</v>
      </c>
    </row>
    <row r="76" spans="1:13" s="29" customFormat="1" ht="15.75" x14ac:dyDescent="0.25">
      <c r="A76" s="10"/>
      <c r="B76" s="17"/>
      <c r="C76" s="14"/>
      <c r="D76" s="14"/>
      <c r="E76" s="13"/>
      <c r="F76" s="13"/>
      <c r="G76" s="13"/>
      <c r="H76" s="13"/>
      <c r="I76" s="13"/>
      <c r="J76" s="13"/>
      <c r="K76" s="13"/>
      <c r="L76" s="13"/>
      <c r="M76" s="13"/>
    </row>
    <row r="77" spans="1:13" s="29" customFormat="1" ht="15.75" x14ac:dyDescent="0.25">
      <c r="A77" s="16" t="s">
        <v>130</v>
      </c>
      <c r="B77" s="11" t="s">
        <v>131</v>
      </c>
      <c r="C77" s="11"/>
      <c r="D77" s="11"/>
      <c r="E77" s="16"/>
      <c r="F77" s="16"/>
      <c r="G77" s="16"/>
      <c r="H77" s="16"/>
      <c r="I77" s="16"/>
      <c r="J77" s="16"/>
      <c r="K77" s="16"/>
      <c r="L77" s="16"/>
      <c r="M77" s="16"/>
    </row>
    <row r="78" spans="1:13" s="29" customFormat="1" ht="47.25" x14ac:dyDescent="0.25">
      <c r="A78" s="16"/>
      <c r="B78" s="17" t="s">
        <v>314</v>
      </c>
      <c r="C78" s="14" t="s">
        <v>102</v>
      </c>
      <c r="D78" s="14"/>
      <c r="E78" s="14">
        <v>4.5999999999999996</v>
      </c>
      <c r="F78" s="14"/>
      <c r="G78" s="14">
        <f t="shared" ref="G78:G82" si="11">E78+F78</f>
        <v>4.5999999999999996</v>
      </c>
      <c r="H78" s="14">
        <v>4.5999999999999996</v>
      </c>
      <c r="I78" s="14"/>
      <c r="J78" s="14"/>
      <c r="K78" s="14">
        <f t="shared" ref="K78:K82" si="12">E78-H78</f>
        <v>0</v>
      </c>
      <c r="L78" s="14"/>
      <c r="M78" s="14">
        <f t="shared" ref="M78:M82" si="13">K78+L78</f>
        <v>0</v>
      </c>
    </row>
    <row r="79" spans="1:13" s="29" customFormat="1" ht="63" x14ac:dyDescent="0.25">
      <c r="A79" s="16"/>
      <c r="B79" s="17" t="s">
        <v>315</v>
      </c>
      <c r="C79" s="14" t="s">
        <v>304</v>
      </c>
      <c r="D79" s="14"/>
      <c r="E79" s="13">
        <v>208</v>
      </c>
      <c r="F79" s="13"/>
      <c r="G79" s="13">
        <f t="shared" si="11"/>
        <v>208</v>
      </c>
      <c r="H79" s="13">
        <v>200</v>
      </c>
      <c r="I79" s="13"/>
      <c r="J79" s="13"/>
      <c r="K79" s="13">
        <f t="shared" si="12"/>
        <v>8</v>
      </c>
      <c r="L79" s="13"/>
      <c r="M79" s="13">
        <f t="shared" si="13"/>
        <v>8</v>
      </c>
    </row>
    <row r="80" spans="1:13" s="29" customFormat="1" ht="94.5" x14ac:dyDescent="0.25">
      <c r="A80" s="16"/>
      <c r="B80" s="17" t="s">
        <v>316</v>
      </c>
      <c r="C80" s="14" t="s">
        <v>304</v>
      </c>
      <c r="D80" s="14"/>
      <c r="E80" s="13">
        <v>48</v>
      </c>
      <c r="F80" s="13"/>
      <c r="G80" s="13">
        <f t="shared" si="11"/>
        <v>48</v>
      </c>
      <c r="H80" s="13">
        <v>36</v>
      </c>
      <c r="I80" s="13"/>
      <c r="J80" s="13"/>
      <c r="K80" s="13">
        <f t="shared" si="12"/>
        <v>12</v>
      </c>
      <c r="L80" s="13"/>
      <c r="M80" s="13">
        <f t="shared" si="13"/>
        <v>12</v>
      </c>
    </row>
    <row r="81" spans="1:13" s="29" customFormat="1" ht="78.75" x14ac:dyDescent="0.25">
      <c r="A81" s="16"/>
      <c r="B81" s="17" t="s">
        <v>317</v>
      </c>
      <c r="C81" s="14" t="s">
        <v>304</v>
      </c>
      <c r="D81" s="14"/>
      <c r="E81" s="13">
        <v>24</v>
      </c>
      <c r="F81" s="13"/>
      <c r="G81" s="13">
        <f t="shared" si="11"/>
        <v>24</v>
      </c>
      <c r="H81" s="13">
        <v>11</v>
      </c>
      <c r="I81" s="13"/>
      <c r="J81" s="13"/>
      <c r="K81" s="13">
        <f t="shared" si="12"/>
        <v>13</v>
      </c>
      <c r="L81" s="13"/>
      <c r="M81" s="13">
        <f t="shared" si="13"/>
        <v>13</v>
      </c>
    </row>
    <row r="82" spans="1:13" s="29" customFormat="1" ht="31.5" x14ac:dyDescent="0.25">
      <c r="A82" s="16"/>
      <c r="B82" s="18" t="s">
        <v>318</v>
      </c>
      <c r="C82" s="14" t="s">
        <v>304</v>
      </c>
      <c r="D82" s="14"/>
      <c r="E82" s="13">
        <v>653</v>
      </c>
      <c r="F82" s="13"/>
      <c r="G82" s="13">
        <f t="shared" si="11"/>
        <v>653</v>
      </c>
      <c r="H82" s="13">
        <v>590</v>
      </c>
      <c r="I82" s="13"/>
      <c r="J82" s="13"/>
      <c r="K82" s="13">
        <f t="shared" si="12"/>
        <v>63</v>
      </c>
      <c r="L82" s="13"/>
      <c r="M82" s="13">
        <f t="shared" si="13"/>
        <v>63</v>
      </c>
    </row>
    <row r="83" spans="1:13" s="29" customFormat="1" ht="15.75" x14ac:dyDescent="0.25">
      <c r="A83" s="66"/>
      <c r="B83" s="73"/>
      <c r="C83" s="68"/>
      <c r="D83" s="68"/>
      <c r="E83" s="84"/>
      <c r="F83" s="84"/>
      <c r="G83" s="84"/>
      <c r="H83" s="84"/>
      <c r="I83" s="84"/>
      <c r="J83" s="84"/>
      <c r="K83" s="84"/>
      <c r="L83" s="84"/>
      <c r="M83" s="85"/>
    </row>
    <row r="84" spans="1:13" s="29" customFormat="1" ht="21.75" customHeight="1" x14ac:dyDescent="0.25">
      <c r="A84" s="177" t="s">
        <v>319</v>
      </c>
      <c r="B84" s="180"/>
      <c r="C84" s="180"/>
      <c r="D84" s="180"/>
      <c r="E84" s="180"/>
      <c r="F84" s="180"/>
      <c r="G84" s="180"/>
      <c r="H84" s="180"/>
      <c r="I84" s="180"/>
      <c r="J84" s="180"/>
      <c r="K84" s="180"/>
      <c r="L84" s="180"/>
      <c r="M84" s="181"/>
    </row>
    <row r="85" spans="1:13" s="29" customFormat="1" ht="15.75" x14ac:dyDescent="0.25">
      <c r="A85" s="10" t="s">
        <v>120</v>
      </c>
      <c r="B85" s="11" t="s">
        <v>121</v>
      </c>
      <c r="C85" s="11"/>
      <c r="D85" s="11"/>
      <c r="E85" s="11"/>
      <c r="F85" s="11"/>
      <c r="G85" s="11"/>
      <c r="H85" s="11"/>
      <c r="I85" s="11"/>
      <c r="J85" s="11"/>
      <c r="K85" s="11"/>
      <c r="L85" s="11"/>
      <c r="M85" s="11"/>
    </row>
    <row r="86" spans="1:13" s="29" customFormat="1" ht="15.75" x14ac:dyDescent="0.25">
      <c r="A86" s="10"/>
      <c r="B86" s="17" t="s">
        <v>113</v>
      </c>
      <c r="C86" s="10" t="s">
        <v>55</v>
      </c>
      <c r="D86" s="10"/>
      <c r="E86" s="14">
        <v>57.4</v>
      </c>
      <c r="F86" s="14"/>
      <c r="G86" s="14">
        <f>E86+F86</f>
        <v>57.4</v>
      </c>
      <c r="H86" s="14">
        <v>57.4</v>
      </c>
      <c r="I86" s="14"/>
      <c r="J86" s="14">
        <f>H86+I86</f>
        <v>57.4</v>
      </c>
      <c r="K86" s="12">
        <f>E86-H86</f>
        <v>0</v>
      </c>
      <c r="L86" s="12">
        <f>F86-I86</f>
        <v>0</v>
      </c>
      <c r="M86" s="12">
        <f>K86+L86</f>
        <v>0</v>
      </c>
    </row>
    <row r="87" spans="1:13" s="29" customFormat="1" ht="15.75" x14ac:dyDescent="0.25">
      <c r="A87" s="10"/>
      <c r="B87" s="17"/>
      <c r="C87" s="10"/>
      <c r="D87" s="10"/>
      <c r="E87" s="14"/>
      <c r="F87" s="14"/>
      <c r="G87" s="14"/>
      <c r="H87" s="14"/>
      <c r="I87" s="14"/>
      <c r="J87" s="14"/>
      <c r="K87" s="12"/>
      <c r="L87" s="12"/>
      <c r="M87" s="12"/>
    </row>
    <row r="88" spans="1:13" s="29" customFormat="1" ht="15.75" x14ac:dyDescent="0.25">
      <c r="A88" s="16" t="s">
        <v>124</v>
      </c>
      <c r="B88" s="11" t="s">
        <v>125</v>
      </c>
      <c r="C88" s="11"/>
      <c r="D88" s="11"/>
      <c r="E88" s="16"/>
      <c r="F88" s="16"/>
      <c r="G88" s="16"/>
      <c r="H88" s="16"/>
      <c r="I88" s="16"/>
      <c r="J88" s="16"/>
      <c r="K88" s="16"/>
      <c r="L88" s="16"/>
      <c r="M88" s="16"/>
    </row>
    <row r="89" spans="1:13" s="29" customFormat="1" ht="45" x14ac:dyDescent="0.25">
      <c r="A89" s="10"/>
      <c r="B89" s="28" t="s">
        <v>320</v>
      </c>
      <c r="C89" s="14" t="s">
        <v>304</v>
      </c>
      <c r="D89" s="14"/>
      <c r="E89" s="13">
        <v>2</v>
      </c>
      <c r="F89" s="13"/>
      <c r="G89" s="13">
        <f>E89+F89</f>
        <v>2</v>
      </c>
      <c r="H89" s="13">
        <v>2</v>
      </c>
      <c r="I89" s="13"/>
      <c r="J89" s="13">
        <f>H89+I89</f>
        <v>2</v>
      </c>
      <c r="K89" s="13">
        <f>E89-H89</f>
        <v>0</v>
      </c>
      <c r="L89" s="13">
        <f>F89-I89</f>
        <v>0</v>
      </c>
      <c r="M89" s="13">
        <f>K89+L89</f>
        <v>0</v>
      </c>
    </row>
    <row r="90" spans="1:13" s="29" customFormat="1" ht="15.75" x14ac:dyDescent="0.25">
      <c r="A90" s="10"/>
      <c r="B90" s="28"/>
      <c r="C90" s="14"/>
      <c r="D90" s="14"/>
      <c r="E90" s="13"/>
      <c r="F90" s="13"/>
      <c r="G90" s="13"/>
      <c r="H90" s="13"/>
      <c r="I90" s="13"/>
      <c r="J90" s="13"/>
      <c r="K90" s="13"/>
      <c r="L90" s="13"/>
      <c r="M90" s="13"/>
    </row>
    <row r="91" spans="1:13" s="29" customFormat="1" ht="15.75" x14ac:dyDescent="0.25">
      <c r="A91" s="16" t="s">
        <v>130</v>
      </c>
      <c r="B91" s="11" t="s">
        <v>131</v>
      </c>
      <c r="C91" s="11"/>
      <c r="D91" s="11"/>
      <c r="E91" s="16"/>
      <c r="F91" s="16"/>
      <c r="G91" s="16"/>
      <c r="H91" s="16"/>
      <c r="I91" s="16"/>
      <c r="J91" s="16"/>
      <c r="K91" s="16"/>
      <c r="L91" s="16"/>
      <c r="M91" s="16"/>
    </row>
    <row r="92" spans="1:13" s="29" customFormat="1" ht="30" x14ac:dyDescent="0.25">
      <c r="A92" s="16"/>
      <c r="B92" s="28" t="s">
        <v>321</v>
      </c>
      <c r="C92" s="10" t="s">
        <v>55</v>
      </c>
      <c r="D92" s="10"/>
      <c r="E92" s="14">
        <v>28.7</v>
      </c>
      <c r="F92" s="14"/>
      <c r="G92" s="14">
        <f>E92+F92</f>
        <v>28.7</v>
      </c>
      <c r="H92" s="14">
        <v>28.7</v>
      </c>
      <c r="I92" s="14"/>
      <c r="J92" s="14">
        <f>H92+I92</f>
        <v>28.7</v>
      </c>
      <c r="K92" s="12">
        <f>E92-H92</f>
        <v>0</v>
      </c>
      <c r="L92" s="12">
        <f>F92-I92</f>
        <v>0</v>
      </c>
      <c r="M92" s="12">
        <f>K92+L92</f>
        <v>0</v>
      </c>
    </row>
    <row r="93" spans="1:13" s="29" customFormat="1" ht="15.75" x14ac:dyDescent="0.25">
      <c r="A93" s="177" t="s">
        <v>322</v>
      </c>
      <c r="B93" s="175"/>
      <c r="C93" s="175"/>
      <c r="D93" s="175"/>
      <c r="E93" s="175"/>
      <c r="F93" s="175"/>
      <c r="G93" s="175"/>
      <c r="H93" s="175"/>
      <c r="I93" s="175"/>
      <c r="J93" s="175"/>
      <c r="K93" s="175"/>
      <c r="L93" s="175"/>
      <c r="M93" s="176"/>
    </row>
    <row r="94" spans="1:13" s="29" customFormat="1" ht="15.75" x14ac:dyDescent="0.25">
      <c r="A94" s="10" t="s">
        <v>120</v>
      </c>
      <c r="B94" s="11" t="s">
        <v>121</v>
      </c>
      <c r="C94" s="11"/>
      <c r="D94" s="11"/>
      <c r="E94" s="11"/>
      <c r="F94" s="11"/>
      <c r="G94" s="11"/>
      <c r="H94" s="11"/>
      <c r="I94" s="11"/>
      <c r="J94" s="11"/>
      <c r="K94" s="11"/>
      <c r="L94" s="11"/>
      <c r="M94" s="11"/>
    </row>
    <row r="95" spans="1:13" s="29" customFormat="1" ht="15.75" x14ac:dyDescent="0.25">
      <c r="A95" s="10"/>
      <c r="B95" s="17" t="s">
        <v>98</v>
      </c>
      <c r="C95" s="10" t="s">
        <v>55</v>
      </c>
      <c r="D95" s="10"/>
      <c r="E95" s="12">
        <v>5</v>
      </c>
      <c r="F95" s="14"/>
      <c r="G95" s="14">
        <f>E95+F95</f>
        <v>5</v>
      </c>
      <c r="H95" s="14">
        <v>5</v>
      </c>
      <c r="I95" s="14"/>
      <c r="J95" s="14">
        <f>H95+I95</f>
        <v>5</v>
      </c>
      <c r="K95" s="14">
        <f>E95-H95</f>
        <v>0</v>
      </c>
      <c r="L95" s="14"/>
      <c r="M95" s="14">
        <f>K95+L95</f>
        <v>0</v>
      </c>
    </row>
    <row r="96" spans="1:13" s="29" customFormat="1" ht="15.75" x14ac:dyDescent="0.25">
      <c r="A96" s="10"/>
      <c r="B96" s="17"/>
      <c r="C96" s="10"/>
      <c r="D96" s="10"/>
      <c r="E96" s="12"/>
      <c r="F96" s="14"/>
      <c r="G96" s="14"/>
      <c r="H96" s="14"/>
      <c r="I96" s="14"/>
      <c r="J96" s="14"/>
      <c r="K96" s="14"/>
      <c r="L96" s="14"/>
      <c r="M96" s="14"/>
    </row>
    <row r="97" spans="1:13" s="29" customFormat="1" ht="15.75" x14ac:dyDescent="0.25">
      <c r="A97" s="16" t="s">
        <v>124</v>
      </c>
      <c r="B97" s="11" t="s">
        <v>125</v>
      </c>
      <c r="C97" s="11"/>
      <c r="D97" s="11"/>
      <c r="E97" s="16"/>
      <c r="F97" s="16"/>
      <c r="G97" s="16"/>
      <c r="H97" s="16"/>
      <c r="I97" s="16"/>
      <c r="J97" s="16"/>
      <c r="K97" s="16"/>
      <c r="L97" s="16"/>
      <c r="M97" s="16"/>
    </row>
    <row r="98" spans="1:13" s="29" customFormat="1" ht="45" x14ac:dyDescent="0.25">
      <c r="A98" s="10"/>
      <c r="B98" s="28" t="s">
        <v>320</v>
      </c>
      <c r="C98" s="14" t="s">
        <v>49</v>
      </c>
      <c r="D98" s="14"/>
      <c r="E98" s="23">
        <v>2</v>
      </c>
      <c r="F98" s="23"/>
      <c r="G98" s="23">
        <f>E98+F98</f>
        <v>2</v>
      </c>
      <c r="H98" s="23">
        <v>2</v>
      </c>
      <c r="I98" s="23"/>
      <c r="J98" s="23">
        <f>H98+I98</f>
        <v>2</v>
      </c>
      <c r="K98" s="23">
        <f>E98-H98</f>
        <v>0</v>
      </c>
      <c r="L98" s="23"/>
      <c r="M98" s="23">
        <f>K98+L98</f>
        <v>0</v>
      </c>
    </row>
    <row r="99" spans="1:13" s="29" customFormat="1" ht="15.75" x14ac:dyDescent="0.25">
      <c r="A99" s="10"/>
      <c r="B99" s="28"/>
      <c r="C99" s="14"/>
      <c r="D99" s="14"/>
      <c r="E99" s="23"/>
      <c r="F99" s="23"/>
      <c r="G99" s="23"/>
      <c r="H99" s="23"/>
      <c r="I99" s="23"/>
      <c r="J99" s="23"/>
      <c r="K99" s="23"/>
      <c r="L99" s="23"/>
      <c r="M99" s="23"/>
    </row>
    <row r="100" spans="1:13" s="29" customFormat="1" ht="15.75" x14ac:dyDescent="0.25">
      <c r="A100" s="16" t="s">
        <v>130</v>
      </c>
      <c r="B100" s="11" t="s">
        <v>131</v>
      </c>
      <c r="C100" s="11"/>
      <c r="D100" s="11"/>
      <c r="E100" s="16"/>
      <c r="F100" s="16"/>
      <c r="G100" s="16"/>
      <c r="H100" s="16"/>
      <c r="I100" s="16"/>
      <c r="J100" s="16"/>
      <c r="K100" s="16"/>
      <c r="L100" s="16"/>
      <c r="M100" s="16"/>
    </row>
    <row r="101" spans="1:13" s="29" customFormat="1" ht="30" x14ac:dyDescent="0.25">
      <c r="A101" s="16"/>
      <c r="B101" s="28" t="s">
        <v>321</v>
      </c>
      <c r="C101" s="10" t="s">
        <v>55</v>
      </c>
      <c r="D101" s="10"/>
      <c r="E101" s="14">
        <v>2.5</v>
      </c>
      <c r="F101" s="14"/>
      <c r="G101" s="14">
        <f>E101+F101</f>
        <v>2.5</v>
      </c>
      <c r="H101" s="14">
        <v>2.5</v>
      </c>
      <c r="I101" s="14"/>
      <c r="J101" s="14">
        <f>H101+I101</f>
        <v>2.5</v>
      </c>
      <c r="K101" s="14">
        <f>E101-H101</f>
        <v>0</v>
      </c>
      <c r="L101" s="14"/>
      <c r="M101" s="14">
        <f>K101+L101</f>
        <v>0</v>
      </c>
    </row>
    <row r="102" spans="1:13" hidden="1" outlineLevel="1" x14ac:dyDescent="0.25">
      <c r="A102" s="32">
        <v>4</v>
      </c>
      <c r="B102" s="45" t="s">
        <v>21</v>
      </c>
      <c r="C102" s="45"/>
      <c r="D102" s="45"/>
      <c r="E102" s="45"/>
      <c r="F102" s="45"/>
      <c r="G102" s="45"/>
      <c r="H102" s="45"/>
      <c r="I102" s="45"/>
      <c r="J102" s="45"/>
      <c r="K102" s="45"/>
      <c r="L102" s="45"/>
      <c r="M102" s="45"/>
    </row>
    <row r="103" spans="1:13" hidden="1" outlineLevel="1" x14ac:dyDescent="0.25">
      <c r="A103" s="45"/>
      <c r="B103" s="45" t="s">
        <v>19</v>
      </c>
      <c r="C103" s="45"/>
      <c r="D103" s="45"/>
      <c r="E103" s="45"/>
      <c r="F103" s="45"/>
      <c r="G103" s="45"/>
      <c r="H103" s="45"/>
      <c r="I103" s="45"/>
      <c r="J103" s="45"/>
      <c r="K103" s="45"/>
      <c r="L103" s="45"/>
      <c r="M103" s="45"/>
    </row>
    <row r="104" spans="1:13" collapsed="1" x14ac:dyDescent="0.25"/>
    <row r="105" spans="1:13" ht="32.25" customHeight="1" x14ac:dyDescent="0.25">
      <c r="A105" s="179" t="s">
        <v>22</v>
      </c>
      <c r="B105" s="179"/>
      <c r="C105" s="179"/>
      <c r="D105" s="179"/>
      <c r="E105" s="179"/>
      <c r="G105" s="15" t="s">
        <v>23</v>
      </c>
      <c r="J105" s="15" t="s">
        <v>25</v>
      </c>
    </row>
    <row r="106" spans="1:13" x14ac:dyDescent="0.25">
      <c r="G106" s="178" t="s">
        <v>24</v>
      </c>
      <c r="H106" s="178"/>
    </row>
    <row r="108" spans="1:13" x14ac:dyDescent="0.25">
      <c r="A108" s="15" t="s">
        <v>26</v>
      </c>
      <c r="G108" s="15" t="s">
        <v>23</v>
      </c>
      <c r="J108" s="15" t="s">
        <v>27</v>
      </c>
    </row>
    <row r="109" spans="1:13" x14ac:dyDescent="0.25">
      <c r="G109" s="178" t="s">
        <v>24</v>
      </c>
      <c r="H109" s="178"/>
    </row>
  </sheetData>
  <mergeCells count="28">
    <mergeCell ref="A6:L6"/>
    <mergeCell ref="A7:L7"/>
    <mergeCell ref="A8:L8"/>
    <mergeCell ref="A9:L9"/>
    <mergeCell ref="A12:C12"/>
    <mergeCell ref="F12:M12"/>
    <mergeCell ref="A17:M17"/>
    <mergeCell ref="A18:M18"/>
    <mergeCell ref="A27:M27"/>
    <mergeCell ref="A13:E13"/>
    <mergeCell ref="G13:L13"/>
    <mergeCell ref="A15:A16"/>
    <mergeCell ref="B15:B16"/>
    <mergeCell ref="C15:C16"/>
    <mergeCell ref="D15:D16"/>
    <mergeCell ref="E15:G15"/>
    <mergeCell ref="H15:J15"/>
    <mergeCell ref="K15:M15"/>
    <mergeCell ref="A37:M37"/>
    <mergeCell ref="A47:M47"/>
    <mergeCell ref="A105:E105"/>
    <mergeCell ref="G106:H106"/>
    <mergeCell ref="G109:H109"/>
    <mergeCell ref="A93:M93"/>
    <mergeCell ref="A67:M67"/>
    <mergeCell ref="A84:M84"/>
    <mergeCell ref="A57:M57"/>
    <mergeCell ref="A66:M66"/>
  </mergeCells>
  <pageMargins left="0.7" right="0.7" top="0.75" bottom="0.75" header="0.3" footer="0.3"/>
  <pageSetup paperSize="9" scale="89" fitToHeight="0" orientation="landscape" verticalDpi="0" r:id="rId1"/>
  <headerFooter>
    <oddHeader>&amp;C&amp;P</odd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Q36"/>
  <sheetViews>
    <sheetView topLeftCell="A7" zoomScaleNormal="100" workbookViewId="0">
      <selection activeCell="D10" sqref="D1:D1048576"/>
    </sheetView>
  </sheetViews>
  <sheetFormatPr defaultRowHeight="15" outlineLevelRow="1" outlineLevelCol="1" x14ac:dyDescent="0.25"/>
  <cols>
    <col min="2" max="2" width="29.28515625" customWidth="1"/>
    <col min="4" max="4" width="0" hidden="1" customWidth="1" outlineLevel="1"/>
    <col min="5" max="5" width="10" customWidth="1" collapsed="1"/>
    <col min="6" max="6" width="12.42578125" customWidth="1"/>
    <col min="8" max="8" width="10" customWidth="1"/>
    <col min="9" max="9" width="14.28515625" customWidth="1"/>
    <col min="11" max="11" width="10.7109375" customWidth="1"/>
    <col min="12" max="12" width="13.5703125" customWidth="1"/>
  </cols>
  <sheetData>
    <row r="1" spans="1:17" ht="16.5" x14ac:dyDescent="0.25">
      <c r="A1" s="1"/>
      <c r="K1" t="s">
        <v>0</v>
      </c>
    </row>
    <row r="2" spans="1:17" ht="16.5" x14ac:dyDescent="0.25">
      <c r="A2" s="1"/>
      <c r="K2" t="s">
        <v>12</v>
      </c>
    </row>
    <row r="3" spans="1:17" ht="16.5" x14ac:dyDescent="0.25">
      <c r="A3" s="1"/>
      <c r="K3" t="s">
        <v>13</v>
      </c>
    </row>
    <row r="4" spans="1:17" ht="16.5" x14ac:dyDescent="0.25">
      <c r="A4" s="1"/>
      <c r="K4" t="s">
        <v>14</v>
      </c>
    </row>
    <row r="5" spans="1:17" ht="16.5" x14ac:dyDescent="0.25">
      <c r="A5" s="1" t="s">
        <v>1</v>
      </c>
    </row>
    <row r="6" spans="1:17" ht="30" customHeight="1" x14ac:dyDescent="0.3">
      <c r="A6" s="156" t="s">
        <v>15</v>
      </c>
      <c r="B6" s="156"/>
      <c r="C6" s="156"/>
      <c r="D6" s="156"/>
      <c r="E6" s="156"/>
      <c r="F6" s="156"/>
      <c r="G6" s="156"/>
      <c r="H6" s="156"/>
      <c r="I6" s="156"/>
      <c r="J6" s="156"/>
      <c r="K6" s="156"/>
      <c r="L6" s="156"/>
    </row>
    <row r="7" spans="1:17" ht="36.75" customHeight="1" x14ac:dyDescent="0.25">
      <c r="A7" s="157" t="s">
        <v>28</v>
      </c>
      <c r="B7" s="157"/>
      <c r="C7" s="157"/>
      <c r="D7" s="157"/>
      <c r="E7" s="157"/>
      <c r="F7" s="157"/>
      <c r="G7" s="157"/>
      <c r="H7" s="157"/>
      <c r="I7" s="157"/>
      <c r="J7" s="157"/>
      <c r="K7" s="157"/>
      <c r="L7" s="157"/>
    </row>
    <row r="8" spans="1:17" ht="18.75" customHeight="1" x14ac:dyDescent="0.3">
      <c r="A8" s="158" t="s">
        <v>45</v>
      </c>
      <c r="B8" s="158"/>
      <c r="C8" s="158"/>
      <c r="D8" s="158"/>
      <c r="E8" s="158"/>
      <c r="F8" s="158"/>
      <c r="G8" s="158"/>
      <c r="H8" s="158"/>
      <c r="I8" s="158"/>
      <c r="J8" s="158"/>
      <c r="K8" s="158"/>
      <c r="L8" s="158"/>
    </row>
    <row r="9" spans="1:17" s="7" customFormat="1" ht="15" customHeight="1" x14ac:dyDescent="0.2">
      <c r="A9" s="159" t="s">
        <v>16</v>
      </c>
      <c r="B9" s="159"/>
      <c r="C9" s="159"/>
      <c r="D9" s="159"/>
      <c r="E9" s="159"/>
      <c r="F9" s="159"/>
      <c r="G9" s="159"/>
      <c r="H9" s="159"/>
      <c r="I9" s="159"/>
      <c r="J9" s="159"/>
      <c r="K9" s="159"/>
      <c r="L9" s="159"/>
    </row>
    <row r="11" spans="1:17" ht="29.25" customHeight="1" x14ac:dyDescent="0.3">
      <c r="A11" s="1" t="s">
        <v>1</v>
      </c>
      <c r="E11" s="74" t="s">
        <v>46</v>
      </c>
      <c r="F11" s="74"/>
      <c r="G11" s="6"/>
      <c r="H11" s="6"/>
      <c r="I11" s="6"/>
      <c r="J11" s="6"/>
    </row>
    <row r="12" spans="1:17" ht="27.75" customHeight="1" x14ac:dyDescent="0.25">
      <c r="A12" s="160">
        <v>4118800</v>
      </c>
      <c r="B12" s="160"/>
      <c r="C12" s="160"/>
      <c r="D12" s="27"/>
      <c r="F12" s="202" t="s">
        <v>95</v>
      </c>
      <c r="G12" s="202"/>
      <c r="H12" s="202"/>
      <c r="I12" s="202"/>
      <c r="J12" s="202"/>
      <c r="K12" s="202"/>
      <c r="L12" s="202"/>
      <c r="M12" s="202"/>
    </row>
    <row r="13" spans="1:17" s="7" customFormat="1" ht="39.75" customHeight="1" x14ac:dyDescent="0.2">
      <c r="A13" s="165" t="s">
        <v>42</v>
      </c>
      <c r="B13" s="165"/>
      <c r="C13" s="165"/>
      <c r="D13" s="165"/>
      <c r="E13" s="165"/>
      <c r="G13" s="165" t="s">
        <v>40</v>
      </c>
      <c r="H13" s="165"/>
      <c r="I13" s="165"/>
      <c r="J13" s="165"/>
      <c r="K13" s="165"/>
      <c r="L13" s="165"/>
    </row>
    <row r="15" spans="1:17" ht="44.25" customHeight="1" x14ac:dyDescent="0.25">
      <c r="A15" s="166" t="s">
        <v>2</v>
      </c>
      <c r="B15" s="167" t="s">
        <v>3</v>
      </c>
      <c r="C15" s="167" t="s">
        <v>4</v>
      </c>
      <c r="D15" s="167" t="s">
        <v>5</v>
      </c>
      <c r="E15" s="167" t="s">
        <v>9</v>
      </c>
      <c r="F15" s="167"/>
      <c r="G15" s="167"/>
      <c r="H15" s="167" t="s">
        <v>10</v>
      </c>
      <c r="I15" s="167"/>
      <c r="J15" s="167"/>
      <c r="K15" s="167" t="s">
        <v>11</v>
      </c>
      <c r="L15" s="167"/>
      <c r="M15" s="167"/>
      <c r="N15" s="2"/>
      <c r="O15" s="2"/>
      <c r="P15" s="2"/>
      <c r="Q15" s="2"/>
    </row>
    <row r="16" spans="1:17" ht="30" x14ac:dyDescent="0.25">
      <c r="A16" s="166"/>
      <c r="B16" s="167"/>
      <c r="C16" s="167"/>
      <c r="D16" s="167"/>
      <c r="E16" s="8" t="s">
        <v>6</v>
      </c>
      <c r="F16" s="8" t="s">
        <v>7</v>
      </c>
      <c r="G16" s="8" t="s">
        <v>8</v>
      </c>
      <c r="H16" s="8" t="s">
        <v>6</v>
      </c>
      <c r="I16" s="8" t="s">
        <v>7</v>
      </c>
      <c r="J16" s="8" t="s">
        <v>8</v>
      </c>
      <c r="K16" s="8" t="s">
        <v>6</v>
      </c>
      <c r="L16" s="8" t="s">
        <v>7</v>
      </c>
      <c r="M16" s="8" t="s">
        <v>8</v>
      </c>
      <c r="N16" s="2"/>
      <c r="O16" s="2"/>
      <c r="P16" s="2"/>
      <c r="Q16" s="2"/>
    </row>
    <row r="17" spans="1:13" s="29" customFormat="1" ht="31.5" customHeight="1" x14ac:dyDescent="0.25">
      <c r="A17" s="177" t="s">
        <v>329</v>
      </c>
      <c r="B17" s="180"/>
      <c r="C17" s="180"/>
      <c r="D17" s="180"/>
      <c r="E17" s="180"/>
      <c r="F17" s="180"/>
      <c r="G17" s="180"/>
      <c r="H17" s="180"/>
      <c r="I17" s="180"/>
      <c r="J17" s="180"/>
      <c r="K17" s="180"/>
      <c r="L17" s="180"/>
      <c r="M17" s="181"/>
    </row>
    <row r="18" spans="1:13" s="29" customFormat="1" ht="15.75" x14ac:dyDescent="0.25">
      <c r="A18" s="10" t="s">
        <v>120</v>
      </c>
      <c r="B18" s="11" t="s">
        <v>121</v>
      </c>
      <c r="C18" s="11"/>
      <c r="D18" s="11"/>
      <c r="E18" s="11"/>
      <c r="F18" s="11"/>
      <c r="G18" s="11"/>
      <c r="H18" s="11"/>
      <c r="I18" s="11"/>
      <c r="J18" s="11"/>
      <c r="K18" s="11"/>
      <c r="L18" s="11"/>
      <c r="M18" s="11"/>
    </row>
    <row r="19" spans="1:13" s="29" customFormat="1" ht="31.5" x14ac:dyDescent="0.25">
      <c r="A19" s="10"/>
      <c r="B19" s="9" t="s">
        <v>323</v>
      </c>
      <c r="C19" s="19" t="s">
        <v>102</v>
      </c>
      <c r="D19" s="19"/>
      <c r="E19" s="11"/>
      <c r="F19" s="11"/>
      <c r="G19" s="10">
        <v>758.5</v>
      </c>
      <c r="H19" s="11"/>
      <c r="I19" s="11"/>
      <c r="J19" s="10">
        <v>758</v>
      </c>
      <c r="K19" s="12"/>
      <c r="L19" s="12"/>
      <c r="M19" s="12">
        <f t="shared" ref="M19:M20" si="0">G19-J19</f>
        <v>0.5</v>
      </c>
    </row>
    <row r="20" spans="1:13" s="29" customFormat="1" ht="31.5" x14ac:dyDescent="0.25">
      <c r="A20" s="10"/>
      <c r="B20" s="9" t="s">
        <v>324</v>
      </c>
      <c r="C20" s="19" t="s">
        <v>102</v>
      </c>
      <c r="D20" s="19"/>
      <c r="E20" s="12"/>
      <c r="F20" s="14"/>
      <c r="G20" s="10">
        <v>2221.5</v>
      </c>
      <c r="H20" s="12"/>
      <c r="I20" s="14"/>
      <c r="J20" s="10">
        <v>2221.5</v>
      </c>
      <c r="K20" s="12"/>
      <c r="L20" s="12"/>
      <c r="M20" s="12">
        <f t="shared" si="0"/>
        <v>0</v>
      </c>
    </row>
    <row r="21" spans="1:13" s="29" customFormat="1" ht="15.75" x14ac:dyDescent="0.25">
      <c r="A21" s="10"/>
      <c r="B21" s="9"/>
      <c r="C21" s="19"/>
      <c r="D21" s="19"/>
      <c r="E21" s="12"/>
      <c r="F21" s="14"/>
      <c r="G21" s="10"/>
      <c r="H21" s="12"/>
      <c r="I21" s="14"/>
      <c r="J21" s="10"/>
      <c r="K21" s="12"/>
      <c r="L21" s="12"/>
      <c r="M21" s="12"/>
    </row>
    <row r="22" spans="1:13" s="29" customFormat="1" ht="15.75" x14ac:dyDescent="0.25">
      <c r="A22" s="16" t="s">
        <v>124</v>
      </c>
      <c r="B22" s="11" t="s">
        <v>125</v>
      </c>
      <c r="C22" s="11"/>
      <c r="D22" s="11"/>
      <c r="E22" s="16"/>
      <c r="F22" s="16"/>
      <c r="G22" s="16"/>
      <c r="H22" s="16"/>
      <c r="I22" s="16"/>
      <c r="J22" s="16"/>
      <c r="K22" s="16"/>
      <c r="L22" s="16"/>
      <c r="M22" s="16"/>
    </row>
    <row r="23" spans="1:13" s="29" customFormat="1" ht="63" x14ac:dyDescent="0.25">
      <c r="A23" s="16"/>
      <c r="B23" s="9" t="s">
        <v>325</v>
      </c>
      <c r="C23" s="10" t="s">
        <v>49</v>
      </c>
      <c r="D23" s="10"/>
      <c r="E23" s="13"/>
      <c r="F23" s="16"/>
      <c r="G23" s="13">
        <v>1</v>
      </c>
      <c r="H23" s="10"/>
      <c r="I23" s="13"/>
      <c r="J23" s="13">
        <v>1</v>
      </c>
      <c r="K23" s="13"/>
      <c r="L23" s="13"/>
      <c r="M23" s="13">
        <f t="shared" ref="M23:M24" si="1">G23-J23</f>
        <v>0</v>
      </c>
    </row>
    <row r="24" spans="1:13" s="29" customFormat="1" ht="63" x14ac:dyDescent="0.25">
      <c r="A24" s="16"/>
      <c r="B24" s="9" t="s">
        <v>326</v>
      </c>
      <c r="C24" s="10" t="s">
        <v>49</v>
      </c>
      <c r="D24" s="10"/>
      <c r="E24" s="13"/>
      <c r="F24" s="16"/>
      <c r="G24" s="13">
        <v>1</v>
      </c>
      <c r="H24" s="10"/>
      <c r="I24" s="13"/>
      <c r="J24" s="13">
        <v>1</v>
      </c>
      <c r="K24" s="13"/>
      <c r="L24" s="13"/>
      <c r="M24" s="13">
        <f t="shared" si="1"/>
        <v>0</v>
      </c>
    </row>
    <row r="25" spans="1:13" s="29" customFormat="1" ht="15.75" x14ac:dyDescent="0.25">
      <c r="A25" s="16"/>
      <c r="B25" s="9"/>
      <c r="C25" s="10"/>
      <c r="D25" s="10"/>
      <c r="E25" s="13"/>
      <c r="F25" s="16"/>
      <c r="G25" s="13"/>
      <c r="H25" s="10"/>
      <c r="I25" s="13"/>
      <c r="J25" s="13"/>
      <c r="K25" s="13"/>
      <c r="L25" s="13"/>
      <c r="M25" s="13"/>
    </row>
    <row r="26" spans="1:13" s="29" customFormat="1" ht="15.75" x14ac:dyDescent="0.25">
      <c r="A26" s="16" t="s">
        <v>130</v>
      </c>
      <c r="B26" s="11" t="s">
        <v>131</v>
      </c>
      <c r="C26" s="11"/>
      <c r="D26" s="11"/>
      <c r="E26" s="16"/>
      <c r="F26" s="16"/>
      <c r="G26" s="16"/>
      <c r="H26" s="16"/>
      <c r="I26" s="16"/>
      <c r="J26" s="16"/>
      <c r="K26" s="16"/>
      <c r="L26" s="16"/>
      <c r="M26" s="16"/>
    </row>
    <row r="27" spans="1:13" s="29" customFormat="1" ht="47.25" x14ac:dyDescent="0.25">
      <c r="A27" s="16"/>
      <c r="B27" s="9" t="s">
        <v>327</v>
      </c>
      <c r="C27" s="10" t="s">
        <v>102</v>
      </c>
      <c r="D27" s="10"/>
      <c r="E27" s="12"/>
      <c r="F27" s="16"/>
      <c r="G27" s="12">
        <v>758.5</v>
      </c>
      <c r="H27" s="12"/>
      <c r="I27" s="12"/>
      <c r="J27" s="12">
        <v>758</v>
      </c>
      <c r="K27" s="12"/>
      <c r="L27" s="12"/>
      <c r="M27" s="12">
        <f t="shared" ref="M27:M28" si="2">G27-J27</f>
        <v>0.5</v>
      </c>
    </row>
    <row r="28" spans="1:13" s="29" customFormat="1" ht="47.25" x14ac:dyDescent="0.25">
      <c r="A28" s="16"/>
      <c r="B28" s="9" t="s">
        <v>328</v>
      </c>
      <c r="C28" s="10" t="s">
        <v>102</v>
      </c>
      <c r="D28" s="10"/>
      <c r="E28" s="12"/>
      <c r="F28" s="16"/>
      <c r="G28" s="12">
        <v>2221.5</v>
      </c>
      <c r="H28" s="12"/>
      <c r="I28" s="12"/>
      <c r="J28" s="12">
        <v>2221.5</v>
      </c>
      <c r="K28" s="12"/>
      <c r="L28" s="12"/>
      <c r="M28" s="12">
        <f t="shared" si="2"/>
        <v>0</v>
      </c>
    </row>
    <row r="29" spans="1:13" hidden="1" outlineLevel="1" x14ac:dyDescent="0.25">
      <c r="A29" s="4">
        <v>4</v>
      </c>
      <c r="B29" s="5" t="s">
        <v>21</v>
      </c>
      <c r="C29" s="5"/>
      <c r="D29" s="5"/>
      <c r="E29" s="5"/>
      <c r="F29" s="5"/>
      <c r="G29" s="5"/>
      <c r="H29" s="5"/>
      <c r="I29" s="5"/>
      <c r="J29" s="5"/>
      <c r="K29" s="5"/>
      <c r="L29" s="5"/>
      <c r="M29" s="5"/>
    </row>
    <row r="30" spans="1:13" hidden="1" outlineLevel="1" x14ac:dyDescent="0.25">
      <c r="A30" s="5"/>
      <c r="B30" s="5" t="s">
        <v>19</v>
      </c>
      <c r="C30" s="5"/>
      <c r="D30" s="5"/>
      <c r="E30" s="5"/>
      <c r="F30" s="5"/>
      <c r="G30" s="5"/>
      <c r="H30" s="5"/>
      <c r="I30" s="5"/>
      <c r="J30" s="5"/>
      <c r="K30" s="5"/>
      <c r="L30" s="5"/>
      <c r="M30" s="5"/>
    </row>
    <row r="31" spans="1:13" collapsed="1" x14ac:dyDescent="0.25"/>
    <row r="32" spans="1:13" ht="32.25" customHeight="1" x14ac:dyDescent="0.25">
      <c r="A32" s="162" t="s">
        <v>22</v>
      </c>
      <c r="B32" s="162"/>
      <c r="C32" s="162"/>
      <c r="D32" s="162"/>
      <c r="E32" s="162"/>
      <c r="G32" t="s">
        <v>23</v>
      </c>
      <c r="J32" t="s">
        <v>25</v>
      </c>
    </row>
    <row r="33" spans="1:10" x14ac:dyDescent="0.25">
      <c r="G33" s="163" t="s">
        <v>24</v>
      </c>
      <c r="H33" s="163"/>
    </row>
    <row r="35" spans="1:10" x14ac:dyDescent="0.25">
      <c r="A35" t="s">
        <v>26</v>
      </c>
      <c r="G35" t="s">
        <v>23</v>
      </c>
      <c r="J35" t="s">
        <v>27</v>
      </c>
    </row>
    <row r="36" spans="1:10" x14ac:dyDescent="0.25">
      <c r="G36" s="163" t="s">
        <v>24</v>
      </c>
      <c r="H36" s="163"/>
    </row>
  </sheetData>
  <mergeCells count="19">
    <mergeCell ref="A6:L6"/>
    <mergeCell ref="A7:L7"/>
    <mergeCell ref="A8:L8"/>
    <mergeCell ref="A9:L9"/>
    <mergeCell ref="A12:C12"/>
    <mergeCell ref="F12:M12"/>
    <mergeCell ref="A32:E32"/>
    <mergeCell ref="G33:H33"/>
    <mergeCell ref="G36:H36"/>
    <mergeCell ref="A17:M17"/>
    <mergeCell ref="A13:E13"/>
    <mergeCell ref="G13:L13"/>
    <mergeCell ref="A15:A16"/>
    <mergeCell ref="B15:B16"/>
    <mergeCell ref="C15:C16"/>
    <mergeCell ref="D15:D16"/>
    <mergeCell ref="E15:G15"/>
    <mergeCell ref="H15:J15"/>
    <mergeCell ref="K15:M15"/>
  </mergeCells>
  <pageMargins left="0.7" right="0.7" top="0.75" bottom="0.75" header="0.3" footer="0.3"/>
  <pageSetup paperSize="9" scale="89" fitToHeight="0" orientation="landscape" verticalDpi="0" r:id="rId1"/>
  <headerFooter>
    <oddHeader>&amp;C&amp;P</odd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Q60"/>
  <sheetViews>
    <sheetView topLeftCell="A13" zoomScaleNormal="100" workbookViewId="0">
      <selection activeCell="D4" sqref="D1:D1048576"/>
    </sheetView>
  </sheetViews>
  <sheetFormatPr defaultRowHeight="15" outlineLevelCol="1" x14ac:dyDescent="0.25"/>
  <cols>
    <col min="2" max="2" width="29.28515625" customWidth="1"/>
    <col min="4" max="4" width="11.42578125" hidden="1" customWidth="1" outlineLevel="1"/>
    <col min="5" max="5" width="10" customWidth="1" collapsed="1"/>
    <col min="6" max="6" width="13.140625" customWidth="1"/>
    <col min="8" max="8" width="10" customWidth="1"/>
    <col min="9" max="9" width="12.5703125" customWidth="1"/>
  </cols>
  <sheetData>
    <row r="1" spans="1:17" ht="16.5" x14ac:dyDescent="0.25">
      <c r="A1" s="1"/>
      <c r="K1" t="s">
        <v>0</v>
      </c>
    </row>
    <row r="2" spans="1:17" ht="16.5" x14ac:dyDescent="0.25">
      <c r="A2" s="1"/>
      <c r="K2" t="s">
        <v>12</v>
      </c>
    </row>
    <row r="3" spans="1:17" ht="16.5" x14ac:dyDescent="0.25">
      <c r="A3" s="1"/>
      <c r="K3" t="s">
        <v>13</v>
      </c>
    </row>
    <row r="4" spans="1:17" ht="16.5" x14ac:dyDescent="0.25">
      <c r="A4" s="1"/>
      <c r="K4" t="s">
        <v>14</v>
      </c>
    </row>
    <row r="5" spans="1:17" ht="16.5" x14ac:dyDescent="0.25">
      <c r="A5" s="1" t="s">
        <v>1</v>
      </c>
    </row>
    <row r="6" spans="1:17" ht="30" customHeight="1" x14ac:dyDescent="0.3">
      <c r="A6" s="156" t="s">
        <v>15</v>
      </c>
      <c r="B6" s="156"/>
      <c r="C6" s="156"/>
      <c r="D6" s="156"/>
      <c r="E6" s="156"/>
      <c r="F6" s="156"/>
      <c r="G6" s="156"/>
      <c r="H6" s="156"/>
      <c r="I6" s="156"/>
      <c r="J6" s="156"/>
      <c r="K6" s="156"/>
      <c r="L6" s="156"/>
    </row>
    <row r="7" spans="1:17" ht="36.75" customHeight="1" x14ac:dyDescent="0.25">
      <c r="A7" s="157" t="s">
        <v>28</v>
      </c>
      <c r="B7" s="157"/>
      <c r="C7" s="157"/>
      <c r="D7" s="157"/>
      <c r="E7" s="157"/>
      <c r="F7" s="157"/>
      <c r="G7" s="157"/>
      <c r="H7" s="157"/>
      <c r="I7" s="157"/>
      <c r="J7" s="157"/>
      <c r="K7" s="157"/>
      <c r="L7" s="157"/>
    </row>
    <row r="8" spans="1:17" ht="18.75" customHeight="1" x14ac:dyDescent="0.3">
      <c r="A8" s="158" t="s">
        <v>45</v>
      </c>
      <c r="B8" s="158"/>
      <c r="C8" s="158"/>
      <c r="D8" s="158"/>
      <c r="E8" s="158"/>
      <c r="F8" s="158"/>
      <c r="G8" s="158"/>
      <c r="H8" s="158"/>
      <c r="I8" s="158"/>
      <c r="J8" s="158"/>
      <c r="K8" s="158"/>
      <c r="L8" s="158"/>
    </row>
    <row r="9" spans="1:17" s="7" customFormat="1" ht="15" customHeight="1" x14ac:dyDescent="0.2">
      <c r="A9" s="159" t="s">
        <v>16</v>
      </c>
      <c r="B9" s="159"/>
      <c r="C9" s="159"/>
      <c r="D9" s="159"/>
      <c r="E9" s="159"/>
      <c r="F9" s="159"/>
      <c r="G9" s="159"/>
      <c r="H9" s="159"/>
      <c r="I9" s="159"/>
      <c r="J9" s="159"/>
      <c r="K9" s="159"/>
      <c r="L9" s="159"/>
    </row>
    <row r="11" spans="1:17" ht="29.25" customHeight="1" x14ac:dyDescent="0.3">
      <c r="A11" s="1" t="s">
        <v>1</v>
      </c>
      <c r="E11" s="74" t="s">
        <v>46</v>
      </c>
      <c r="F11" s="74"/>
      <c r="G11" s="6"/>
      <c r="H11" s="6"/>
      <c r="I11" s="6"/>
      <c r="J11" s="6"/>
    </row>
    <row r="12" spans="1:17" ht="27.75" customHeight="1" x14ac:dyDescent="0.25">
      <c r="A12" s="160">
        <v>4119110</v>
      </c>
      <c r="B12" s="160"/>
      <c r="C12" s="160"/>
      <c r="D12" s="27"/>
      <c r="F12" s="202" t="s">
        <v>96</v>
      </c>
      <c r="G12" s="202"/>
      <c r="H12" s="202"/>
      <c r="I12" s="202"/>
      <c r="J12" s="202"/>
      <c r="K12" s="202"/>
      <c r="L12" s="202"/>
      <c r="M12" s="202"/>
    </row>
    <row r="13" spans="1:17" s="7" customFormat="1" ht="39.75" customHeight="1" x14ac:dyDescent="0.2">
      <c r="A13" s="165" t="s">
        <v>42</v>
      </c>
      <c r="B13" s="165"/>
      <c r="C13" s="165"/>
      <c r="D13" s="165"/>
      <c r="E13" s="165"/>
      <c r="G13" s="165" t="s">
        <v>40</v>
      </c>
      <c r="H13" s="165"/>
      <c r="I13" s="165"/>
      <c r="J13" s="165"/>
      <c r="K13" s="165"/>
      <c r="L13" s="165"/>
    </row>
    <row r="15" spans="1:17" ht="44.25" customHeight="1" x14ac:dyDescent="0.25">
      <c r="A15" s="166" t="s">
        <v>2</v>
      </c>
      <c r="B15" s="167" t="s">
        <v>3</v>
      </c>
      <c r="C15" s="167" t="s">
        <v>4</v>
      </c>
      <c r="D15" s="167" t="s">
        <v>5</v>
      </c>
      <c r="E15" s="167" t="s">
        <v>9</v>
      </c>
      <c r="F15" s="167"/>
      <c r="G15" s="167"/>
      <c r="H15" s="167" t="s">
        <v>10</v>
      </c>
      <c r="I15" s="167"/>
      <c r="J15" s="167"/>
      <c r="K15" s="167" t="s">
        <v>11</v>
      </c>
      <c r="L15" s="167"/>
      <c r="M15" s="167"/>
      <c r="N15" s="2"/>
      <c r="O15" s="2"/>
      <c r="P15" s="2"/>
      <c r="Q15" s="2"/>
    </row>
    <row r="16" spans="1:17" ht="45" x14ac:dyDescent="0.25">
      <c r="A16" s="166"/>
      <c r="B16" s="167"/>
      <c r="C16" s="167"/>
      <c r="D16" s="167"/>
      <c r="E16" s="8" t="s">
        <v>6</v>
      </c>
      <c r="F16" s="8" t="s">
        <v>7</v>
      </c>
      <c r="G16" s="8" t="s">
        <v>8</v>
      </c>
      <c r="H16" s="8" t="s">
        <v>6</v>
      </c>
      <c r="I16" s="8" t="s">
        <v>7</v>
      </c>
      <c r="J16" s="8" t="s">
        <v>8</v>
      </c>
      <c r="K16" s="8" t="s">
        <v>6</v>
      </c>
      <c r="L16" s="8" t="s">
        <v>7</v>
      </c>
      <c r="M16" s="8" t="s">
        <v>8</v>
      </c>
      <c r="N16" s="2"/>
      <c r="O16" s="2"/>
      <c r="P16" s="2"/>
      <c r="Q16" s="2"/>
    </row>
    <row r="17" spans="1:13" s="29" customFormat="1" ht="28.5" customHeight="1" x14ac:dyDescent="0.25">
      <c r="A17" s="177" t="s">
        <v>330</v>
      </c>
      <c r="B17" s="180"/>
      <c r="C17" s="180"/>
      <c r="D17" s="180"/>
      <c r="E17" s="180"/>
      <c r="F17" s="180"/>
      <c r="G17" s="180"/>
      <c r="H17" s="180"/>
      <c r="I17" s="180"/>
      <c r="J17" s="180"/>
      <c r="K17" s="180"/>
      <c r="L17" s="180"/>
      <c r="M17" s="181"/>
    </row>
    <row r="18" spans="1:13" s="29" customFormat="1" ht="15.75" x14ac:dyDescent="0.25">
      <c r="A18" s="10" t="s">
        <v>120</v>
      </c>
      <c r="B18" s="11" t="s">
        <v>121</v>
      </c>
      <c r="C18" s="11"/>
      <c r="D18" s="11"/>
      <c r="E18" s="11"/>
      <c r="F18" s="11"/>
      <c r="G18" s="11"/>
      <c r="H18" s="11"/>
      <c r="I18" s="11"/>
      <c r="J18" s="11"/>
      <c r="K18" s="11"/>
      <c r="L18" s="11"/>
      <c r="M18" s="11"/>
    </row>
    <row r="19" spans="1:13" s="29" customFormat="1" ht="15.75" x14ac:dyDescent="0.25">
      <c r="A19" s="10"/>
      <c r="B19" s="17" t="s">
        <v>113</v>
      </c>
      <c r="C19" s="10" t="s">
        <v>55</v>
      </c>
      <c r="D19" s="10"/>
      <c r="E19" s="12">
        <v>0</v>
      </c>
      <c r="F19" s="12">
        <v>1280</v>
      </c>
      <c r="G19" s="12">
        <f>E19+F19</f>
        <v>1280</v>
      </c>
      <c r="H19" s="12">
        <v>0</v>
      </c>
      <c r="I19" s="12">
        <v>1178.2</v>
      </c>
      <c r="J19" s="12">
        <f>H19+I19</f>
        <v>1178.2</v>
      </c>
      <c r="K19" s="12">
        <f>E19-H19</f>
        <v>0</v>
      </c>
      <c r="L19" s="12">
        <f>F19-J19</f>
        <v>101.79999999999995</v>
      </c>
      <c r="M19" s="12">
        <f>K19+L19</f>
        <v>101.79999999999995</v>
      </c>
    </row>
    <row r="20" spans="1:13" s="29" customFormat="1" ht="15.75" x14ac:dyDescent="0.25">
      <c r="A20" s="10"/>
      <c r="B20" s="17"/>
      <c r="C20" s="10"/>
      <c r="D20" s="10"/>
      <c r="E20" s="12"/>
      <c r="F20" s="12"/>
      <c r="G20" s="12"/>
      <c r="H20" s="12"/>
      <c r="I20" s="12"/>
      <c r="J20" s="12"/>
      <c r="K20" s="12"/>
      <c r="L20" s="12"/>
      <c r="M20" s="12"/>
    </row>
    <row r="21" spans="1:13" s="29" customFormat="1" ht="15.75" x14ac:dyDescent="0.25">
      <c r="A21" s="16" t="s">
        <v>124</v>
      </c>
      <c r="B21" s="11" t="s">
        <v>125</v>
      </c>
      <c r="C21" s="11"/>
      <c r="D21" s="11"/>
      <c r="E21" s="16"/>
      <c r="F21" s="16"/>
      <c r="G21" s="16"/>
      <c r="H21" s="16"/>
      <c r="I21" s="16"/>
      <c r="J21" s="16"/>
      <c r="K21" s="16"/>
      <c r="L21" s="16"/>
      <c r="M21" s="16"/>
    </row>
    <row r="22" spans="1:13" s="29" customFormat="1" ht="45" x14ac:dyDescent="0.25">
      <c r="A22" s="10"/>
      <c r="B22" s="28" t="s">
        <v>331</v>
      </c>
      <c r="C22" s="14" t="s">
        <v>332</v>
      </c>
      <c r="D22" s="14"/>
      <c r="E22" s="12">
        <v>0</v>
      </c>
      <c r="F22" s="12">
        <v>754.7</v>
      </c>
      <c r="G22" s="12">
        <f>E22+F22</f>
        <v>754.7</v>
      </c>
      <c r="H22" s="12">
        <v>0</v>
      </c>
      <c r="I22" s="12">
        <v>694.7</v>
      </c>
      <c r="J22" s="12">
        <f>H22+I22</f>
        <v>694.7</v>
      </c>
      <c r="K22" s="12">
        <f>E22-H22</f>
        <v>0</v>
      </c>
      <c r="L22" s="12">
        <f>F22-I22</f>
        <v>60</v>
      </c>
      <c r="M22" s="12">
        <f>K22+L22</f>
        <v>60</v>
      </c>
    </row>
    <row r="23" spans="1:13" s="29" customFormat="1" ht="15.75" x14ac:dyDescent="0.25">
      <c r="A23" s="10"/>
      <c r="B23" s="28"/>
      <c r="C23" s="14"/>
      <c r="D23" s="14"/>
      <c r="E23" s="12"/>
      <c r="F23" s="12"/>
      <c r="G23" s="12"/>
      <c r="H23" s="12"/>
      <c r="I23" s="12"/>
      <c r="J23" s="12"/>
      <c r="K23" s="12"/>
      <c r="L23" s="12"/>
      <c r="M23" s="12"/>
    </row>
    <row r="24" spans="1:13" s="29" customFormat="1" ht="15.75" x14ac:dyDescent="0.25">
      <c r="A24" s="16" t="s">
        <v>130</v>
      </c>
      <c r="B24" s="11" t="s">
        <v>131</v>
      </c>
      <c r="C24" s="11"/>
      <c r="D24" s="11"/>
      <c r="E24" s="16"/>
      <c r="F24" s="16"/>
      <c r="G24" s="16"/>
      <c r="H24" s="16"/>
      <c r="I24" s="16"/>
      <c r="J24" s="16"/>
      <c r="K24" s="16"/>
      <c r="L24" s="16"/>
      <c r="M24" s="16"/>
    </row>
    <row r="25" spans="1:13" s="29" customFormat="1" ht="30" x14ac:dyDescent="0.25">
      <c r="A25" s="16"/>
      <c r="B25" s="28" t="s">
        <v>276</v>
      </c>
      <c r="C25" s="10" t="s">
        <v>102</v>
      </c>
      <c r="D25" s="10"/>
      <c r="E25" s="10">
        <v>0</v>
      </c>
      <c r="F25" s="10">
        <v>1.696</v>
      </c>
      <c r="G25" s="10">
        <f>E25+F25</f>
        <v>1.696</v>
      </c>
      <c r="H25" s="10">
        <v>0</v>
      </c>
      <c r="I25" s="10">
        <v>1.696</v>
      </c>
      <c r="J25" s="10">
        <f>H25+I25</f>
        <v>1.696</v>
      </c>
      <c r="K25" s="12">
        <f>E25-H25</f>
        <v>0</v>
      </c>
      <c r="L25" s="12">
        <f>F25-I25</f>
        <v>0</v>
      </c>
      <c r="M25" s="12">
        <f>K25+L25</f>
        <v>0</v>
      </c>
    </row>
    <row r="26" spans="1:13" s="29" customFormat="1" ht="15.75" x14ac:dyDescent="0.25">
      <c r="A26" s="66"/>
      <c r="B26" s="79"/>
      <c r="C26" s="44"/>
      <c r="D26" s="44"/>
      <c r="E26" s="44"/>
      <c r="F26" s="44"/>
      <c r="G26" s="44"/>
      <c r="H26" s="44"/>
      <c r="I26" s="44"/>
      <c r="J26" s="44"/>
      <c r="K26" s="47"/>
      <c r="L26" s="47"/>
      <c r="M26" s="48"/>
    </row>
    <row r="27" spans="1:13" s="29" customFormat="1" ht="15.75" x14ac:dyDescent="0.25">
      <c r="A27" s="174" t="s">
        <v>333</v>
      </c>
      <c r="B27" s="175"/>
      <c r="C27" s="175"/>
      <c r="D27" s="175"/>
      <c r="E27" s="175"/>
      <c r="F27" s="175"/>
      <c r="G27" s="175"/>
      <c r="H27" s="175"/>
      <c r="I27" s="175"/>
      <c r="J27" s="175"/>
      <c r="K27" s="175"/>
      <c r="L27" s="175"/>
      <c r="M27" s="176"/>
    </row>
    <row r="28" spans="1:13" s="29" customFormat="1" ht="15.75" x14ac:dyDescent="0.25">
      <c r="A28" s="10" t="s">
        <v>120</v>
      </c>
      <c r="B28" s="11" t="s">
        <v>121</v>
      </c>
      <c r="C28" s="11"/>
      <c r="D28" s="11"/>
      <c r="E28" s="11"/>
      <c r="F28" s="11"/>
      <c r="G28" s="11"/>
      <c r="H28" s="11"/>
      <c r="I28" s="11"/>
      <c r="J28" s="11"/>
      <c r="K28" s="11"/>
      <c r="L28" s="11"/>
      <c r="M28" s="11"/>
    </row>
    <row r="29" spans="1:13" s="29" customFormat="1" ht="15.75" x14ac:dyDescent="0.25">
      <c r="A29" s="10"/>
      <c r="B29" s="17" t="s">
        <v>98</v>
      </c>
      <c r="C29" s="10" t="s">
        <v>55</v>
      </c>
      <c r="D29" s="10"/>
      <c r="E29" s="12">
        <v>0</v>
      </c>
      <c r="F29" s="12">
        <v>394</v>
      </c>
      <c r="G29" s="12">
        <f>E29+F29</f>
        <v>394</v>
      </c>
      <c r="H29" s="12">
        <v>0</v>
      </c>
      <c r="I29" s="12">
        <v>276.39999999999998</v>
      </c>
      <c r="J29" s="12">
        <f>H29+I29</f>
        <v>276.39999999999998</v>
      </c>
      <c r="K29" s="12">
        <f>E29-H29</f>
        <v>0</v>
      </c>
      <c r="L29" s="12">
        <f>F29-J29</f>
        <v>117.60000000000002</v>
      </c>
      <c r="M29" s="12">
        <f>K29+L29</f>
        <v>117.60000000000002</v>
      </c>
    </row>
    <row r="30" spans="1:13" s="29" customFormat="1" ht="15.75" x14ac:dyDescent="0.25">
      <c r="A30" s="10"/>
      <c r="B30" s="17"/>
      <c r="C30" s="10"/>
      <c r="D30" s="10"/>
      <c r="E30" s="12"/>
      <c r="F30" s="12"/>
      <c r="G30" s="12"/>
      <c r="H30" s="12"/>
      <c r="I30" s="12"/>
      <c r="J30" s="12"/>
      <c r="K30" s="12"/>
      <c r="L30" s="12"/>
      <c r="M30" s="12"/>
    </row>
    <row r="31" spans="1:13" s="29" customFormat="1" ht="15.75" x14ac:dyDescent="0.25">
      <c r="A31" s="16" t="s">
        <v>124</v>
      </c>
      <c r="B31" s="11" t="s">
        <v>125</v>
      </c>
      <c r="C31" s="11"/>
      <c r="D31" s="11"/>
      <c r="E31" s="16"/>
      <c r="F31" s="16"/>
      <c r="G31" s="16"/>
      <c r="H31" s="16"/>
      <c r="I31" s="16"/>
      <c r="J31" s="16"/>
      <c r="K31" s="16"/>
      <c r="L31" s="16"/>
      <c r="M31" s="16"/>
    </row>
    <row r="32" spans="1:13" s="29" customFormat="1" ht="30" x14ac:dyDescent="0.25">
      <c r="A32" s="10"/>
      <c r="B32" s="28" t="s">
        <v>334</v>
      </c>
      <c r="C32" s="14" t="s">
        <v>332</v>
      </c>
      <c r="D32" s="14"/>
      <c r="E32" s="12">
        <v>0</v>
      </c>
      <c r="F32" s="12">
        <v>498.73399999999998</v>
      </c>
      <c r="G32" s="12">
        <f>E32+F32</f>
        <v>498.73399999999998</v>
      </c>
      <c r="H32" s="12">
        <v>0</v>
      </c>
      <c r="I32" s="12">
        <v>379.87299999999999</v>
      </c>
      <c r="J32" s="12">
        <f>H32+I32</f>
        <v>379.87299999999999</v>
      </c>
      <c r="K32" s="12">
        <f t="shared" ref="K32:L32" si="0">E32-H32</f>
        <v>0</v>
      </c>
      <c r="L32" s="12">
        <f t="shared" si="0"/>
        <v>118.86099999999999</v>
      </c>
      <c r="M32" s="12">
        <f>K32+L32</f>
        <v>118.86099999999999</v>
      </c>
    </row>
    <row r="33" spans="1:13" s="29" customFormat="1" ht="15.75" x14ac:dyDescent="0.25">
      <c r="A33" s="10"/>
      <c r="B33" s="28"/>
      <c r="C33" s="14"/>
      <c r="D33" s="14"/>
      <c r="E33" s="12"/>
      <c r="F33" s="12"/>
      <c r="G33" s="12"/>
      <c r="H33" s="12"/>
      <c r="I33" s="12"/>
      <c r="J33" s="12"/>
      <c r="K33" s="12"/>
      <c r="L33" s="12"/>
      <c r="M33" s="12"/>
    </row>
    <row r="34" spans="1:13" s="29" customFormat="1" ht="15.75" x14ac:dyDescent="0.25">
      <c r="A34" s="16" t="s">
        <v>130</v>
      </c>
      <c r="B34" s="11" t="s">
        <v>131</v>
      </c>
      <c r="C34" s="11"/>
      <c r="D34" s="11"/>
      <c r="E34" s="16"/>
      <c r="F34" s="16"/>
      <c r="G34" s="16"/>
      <c r="H34" s="16"/>
      <c r="I34" s="16"/>
      <c r="J34" s="16"/>
      <c r="K34" s="16"/>
      <c r="L34" s="16"/>
      <c r="M34" s="16"/>
    </row>
    <row r="35" spans="1:13" s="29" customFormat="1" ht="30" x14ac:dyDescent="0.25">
      <c r="A35" s="16"/>
      <c r="B35" s="28" t="s">
        <v>335</v>
      </c>
      <c r="C35" s="10" t="s">
        <v>55</v>
      </c>
      <c r="D35" s="10"/>
      <c r="E35" s="12">
        <v>0</v>
      </c>
      <c r="F35" s="10">
        <v>0.79</v>
      </c>
      <c r="G35" s="10">
        <f>E35+F35</f>
        <v>0.79</v>
      </c>
      <c r="H35" s="12">
        <v>0</v>
      </c>
      <c r="I35" s="12">
        <v>0.79</v>
      </c>
      <c r="J35" s="12">
        <f>H35+I35</f>
        <v>0.79</v>
      </c>
      <c r="K35" s="12">
        <f t="shared" ref="K35:L35" si="1">E35-H35</f>
        <v>0</v>
      </c>
      <c r="L35" s="14">
        <f t="shared" si="1"/>
        <v>0</v>
      </c>
      <c r="M35" s="14">
        <f>K35+L35</f>
        <v>0</v>
      </c>
    </row>
    <row r="36" spans="1:13" s="29" customFormat="1" ht="15.75" x14ac:dyDescent="0.25">
      <c r="A36" s="66"/>
      <c r="B36" s="79"/>
      <c r="C36" s="44"/>
      <c r="D36" s="44"/>
      <c r="E36" s="47"/>
      <c r="F36" s="44"/>
      <c r="G36" s="44"/>
      <c r="H36" s="47"/>
      <c r="I36" s="47"/>
      <c r="J36" s="47"/>
      <c r="K36" s="47"/>
      <c r="L36" s="68"/>
      <c r="M36" s="69"/>
    </row>
    <row r="37" spans="1:13" s="29" customFormat="1" ht="15.75" x14ac:dyDescent="0.25">
      <c r="A37" s="177" t="s">
        <v>336</v>
      </c>
      <c r="B37" s="175"/>
      <c r="C37" s="175"/>
      <c r="D37" s="175"/>
      <c r="E37" s="175"/>
      <c r="F37" s="175"/>
      <c r="G37" s="175"/>
      <c r="H37" s="175"/>
      <c r="I37" s="175"/>
      <c r="J37" s="175"/>
      <c r="K37" s="175"/>
      <c r="L37" s="175"/>
      <c r="M37" s="176"/>
    </row>
    <row r="38" spans="1:13" s="29" customFormat="1" ht="15.75" x14ac:dyDescent="0.25">
      <c r="A38" s="10" t="s">
        <v>120</v>
      </c>
      <c r="B38" s="11" t="s">
        <v>121</v>
      </c>
      <c r="C38" s="11"/>
      <c r="D38" s="11"/>
      <c r="E38" s="11"/>
      <c r="F38" s="11"/>
      <c r="G38" s="11"/>
      <c r="H38" s="11"/>
      <c r="I38" s="11"/>
      <c r="J38" s="11"/>
      <c r="K38" s="11"/>
      <c r="L38" s="11"/>
      <c r="M38" s="11"/>
    </row>
    <row r="39" spans="1:13" s="29" customFormat="1" ht="15.75" x14ac:dyDescent="0.25">
      <c r="A39" s="10"/>
      <c r="B39" s="17" t="s">
        <v>98</v>
      </c>
      <c r="C39" s="10" t="s">
        <v>55</v>
      </c>
      <c r="D39" s="10"/>
      <c r="E39" s="12">
        <v>0</v>
      </c>
      <c r="F39" s="12">
        <v>160</v>
      </c>
      <c r="G39" s="12">
        <f>E39+F39</f>
        <v>160</v>
      </c>
      <c r="H39" s="12">
        <v>0</v>
      </c>
      <c r="I39" s="12">
        <v>160</v>
      </c>
      <c r="J39" s="12">
        <f>H39+I39</f>
        <v>160</v>
      </c>
      <c r="K39" s="12">
        <f>E39-H39</f>
        <v>0</v>
      </c>
      <c r="L39" s="12">
        <f>F39-J39</f>
        <v>0</v>
      </c>
      <c r="M39" s="12">
        <f>K39+L39</f>
        <v>0</v>
      </c>
    </row>
    <row r="40" spans="1:13" s="29" customFormat="1" ht="15.75" x14ac:dyDescent="0.25">
      <c r="A40" s="10"/>
      <c r="B40" s="17"/>
      <c r="C40" s="10"/>
      <c r="D40" s="10"/>
      <c r="E40" s="12"/>
      <c r="F40" s="12"/>
      <c r="G40" s="12"/>
      <c r="H40" s="12"/>
      <c r="I40" s="12"/>
      <c r="J40" s="12"/>
      <c r="K40" s="12"/>
      <c r="L40" s="12"/>
      <c r="M40" s="12"/>
    </row>
    <row r="41" spans="1:13" s="29" customFormat="1" ht="15.75" x14ac:dyDescent="0.25">
      <c r="A41" s="16" t="s">
        <v>124</v>
      </c>
      <c r="B41" s="11" t="s">
        <v>125</v>
      </c>
      <c r="C41" s="11"/>
      <c r="D41" s="11"/>
      <c r="E41" s="16"/>
      <c r="F41" s="16"/>
      <c r="G41" s="16"/>
      <c r="H41" s="16"/>
      <c r="I41" s="16"/>
      <c r="J41" s="16"/>
      <c r="K41" s="16"/>
      <c r="L41" s="16"/>
      <c r="M41" s="16"/>
    </row>
    <row r="42" spans="1:13" s="29" customFormat="1" ht="30" x14ac:dyDescent="0.25">
      <c r="A42" s="10"/>
      <c r="B42" s="28" t="s">
        <v>337</v>
      </c>
      <c r="C42" s="14" t="s">
        <v>262</v>
      </c>
      <c r="D42" s="14"/>
      <c r="E42" s="13">
        <v>0</v>
      </c>
      <c r="F42" s="13">
        <v>1</v>
      </c>
      <c r="G42" s="13">
        <f>E42+F42</f>
        <v>1</v>
      </c>
      <c r="H42" s="13">
        <v>0</v>
      </c>
      <c r="I42" s="13">
        <v>1</v>
      </c>
      <c r="J42" s="13">
        <f>H42+I42</f>
        <v>1</v>
      </c>
      <c r="K42" s="13">
        <f>E42-H42</f>
        <v>0</v>
      </c>
      <c r="L42" s="13">
        <f>F42-I42</f>
        <v>0</v>
      </c>
      <c r="M42" s="13">
        <f>K42+L42</f>
        <v>0</v>
      </c>
    </row>
    <row r="43" spans="1:13" s="29" customFormat="1" ht="15.75" x14ac:dyDescent="0.25">
      <c r="A43" s="10"/>
      <c r="B43" s="28"/>
      <c r="C43" s="14"/>
      <c r="D43" s="14"/>
      <c r="E43" s="13"/>
      <c r="F43" s="13"/>
      <c r="G43" s="13"/>
      <c r="H43" s="13"/>
      <c r="I43" s="13"/>
      <c r="J43" s="13"/>
      <c r="K43" s="13"/>
      <c r="L43" s="13"/>
      <c r="M43" s="13"/>
    </row>
    <row r="44" spans="1:13" s="29" customFormat="1" ht="15.75" x14ac:dyDescent="0.25">
      <c r="A44" s="16" t="s">
        <v>130</v>
      </c>
      <c r="B44" s="11" t="s">
        <v>131</v>
      </c>
      <c r="C44" s="11"/>
      <c r="D44" s="11"/>
      <c r="E44" s="16"/>
      <c r="F44" s="16"/>
      <c r="G44" s="16"/>
      <c r="H44" s="16"/>
      <c r="I44" s="16"/>
      <c r="J44" s="16"/>
      <c r="K44" s="16"/>
      <c r="L44" s="16"/>
      <c r="M44" s="16"/>
    </row>
    <row r="45" spans="1:13" s="29" customFormat="1" ht="30" x14ac:dyDescent="0.25">
      <c r="A45" s="16"/>
      <c r="B45" s="75" t="s">
        <v>276</v>
      </c>
      <c r="C45" s="10" t="s">
        <v>55</v>
      </c>
      <c r="D45" s="10"/>
      <c r="E45" s="12">
        <v>0</v>
      </c>
      <c r="F45" s="12">
        <v>160</v>
      </c>
      <c r="G45" s="12">
        <f>E45+F45</f>
        <v>160</v>
      </c>
      <c r="H45" s="12">
        <v>0</v>
      </c>
      <c r="I45" s="12">
        <v>160</v>
      </c>
      <c r="J45" s="12">
        <f>H45+I45</f>
        <v>160</v>
      </c>
      <c r="K45" s="21">
        <f>E45-H45</f>
        <v>0</v>
      </c>
      <c r="L45" s="12">
        <f>F45-I45</f>
        <v>0</v>
      </c>
      <c r="M45" s="12">
        <f>K45+L45</f>
        <v>0</v>
      </c>
    </row>
    <row r="46" spans="1:13" s="29" customFormat="1" ht="15.75" x14ac:dyDescent="0.25">
      <c r="A46" s="66"/>
      <c r="B46" s="87"/>
      <c r="C46" s="44"/>
      <c r="D46" s="44"/>
      <c r="E46" s="47"/>
      <c r="F46" s="47"/>
      <c r="G46" s="47"/>
      <c r="H46" s="47"/>
      <c r="I46" s="47"/>
      <c r="J46" s="47"/>
      <c r="K46" s="81"/>
      <c r="L46" s="47"/>
      <c r="M46" s="48"/>
    </row>
    <row r="47" spans="1:13" s="29" customFormat="1" ht="15.75" x14ac:dyDescent="0.25">
      <c r="A47" s="174" t="s">
        <v>338</v>
      </c>
      <c r="B47" s="175"/>
      <c r="C47" s="175"/>
      <c r="D47" s="175"/>
      <c r="E47" s="175"/>
      <c r="F47" s="175"/>
      <c r="G47" s="175"/>
      <c r="H47" s="175"/>
      <c r="I47" s="175"/>
      <c r="J47" s="175"/>
      <c r="K47" s="175"/>
      <c r="L47" s="175"/>
      <c r="M47" s="176"/>
    </row>
    <row r="48" spans="1:13" s="29" customFormat="1" ht="15.75" x14ac:dyDescent="0.25">
      <c r="A48" s="10" t="s">
        <v>120</v>
      </c>
      <c r="B48" s="11" t="s">
        <v>121</v>
      </c>
      <c r="C48" s="11"/>
      <c r="D48" s="11"/>
      <c r="E48" s="11"/>
      <c r="F48" s="11"/>
      <c r="G48" s="11"/>
      <c r="H48" s="11"/>
      <c r="I48" s="11"/>
      <c r="J48" s="11"/>
      <c r="K48" s="11"/>
      <c r="L48" s="11"/>
      <c r="M48" s="11"/>
    </row>
    <row r="49" spans="1:13" s="29" customFormat="1" ht="15.75" x14ac:dyDescent="0.25">
      <c r="A49" s="10"/>
      <c r="B49" s="17" t="s">
        <v>98</v>
      </c>
      <c r="C49" s="10" t="s">
        <v>55</v>
      </c>
      <c r="D49" s="10"/>
      <c r="E49" s="12">
        <v>0</v>
      </c>
      <c r="F49" s="12">
        <v>3151.5</v>
      </c>
      <c r="G49" s="12">
        <f>E49+F49</f>
        <v>3151.5</v>
      </c>
      <c r="H49" s="12">
        <v>0</v>
      </c>
      <c r="I49" s="12">
        <v>2720.5</v>
      </c>
      <c r="J49" s="12">
        <f>H49+I49</f>
        <v>2720.5</v>
      </c>
      <c r="K49" s="12">
        <f>E49-H49</f>
        <v>0</v>
      </c>
      <c r="L49" s="12">
        <f>F49-J49</f>
        <v>431</v>
      </c>
      <c r="M49" s="12">
        <f>K49+L49</f>
        <v>431</v>
      </c>
    </row>
    <row r="50" spans="1:13" s="29" customFormat="1" ht="15.75" x14ac:dyDescent="0.25">
      <c r="A50" s="10"/>
      <c r="B50" s="17"/>
      <c r="C50" s="10"/>
      <c r="D50" s="10"/>
      <c r="E50" s="12"/>
      <c r="F50" s="12"/>
      <c r="G50" s="12"/>
      <c r="H50" s="12"/>
      <c r="I50" s="12"/>
      <c r="J50" s="12"/>
      <c r="K50" s="12"/>
      <c r="L50" s="12"/>
      <c r="M50" s="12"/>
    </row>
    <row r="51" spans="1:13" s="29" customFormat="1" ht="15.75" x14ac:dyDescent="0.25">
      <c r="A51" s="16" t="s">
        <v>124</v>
      </c>
      <c r="B51" s="11" t="s">
        <v>125</v>
      </c>
      <c r="C51" s="11"/>
      <c r="D51" s="11"/>
      <c r="E51" s="16"/>
      <c r="F51" s="16"/>
      <c r="G51" s="16"/>
      <c r="H51" s="16"/>
      <c r="I51" s="16"/>
      <c r="J51" s="16"/>
      <c r="K51" s="16"/>
      <c r="L51" s="16"/>
      <c r="M51" s="16"/>
    </row>
    <row r="52" spans="1:13" s="29" customFormat="1" ht="44.25" customHeight="1" x14ac:dyDescent="0.25">
      <c r="A52" s="10"/>
      <c r="B52" s="75" t="s">
        <v>339</v>
      </c>
      <c r="C52" s="14" t="s">
        <v>49</v>
      </c>
      <c r="D52" s="14"/>
      <c r="E52" s="13">
        <v>0</v>
      </c>
      <c r="F52" s="13">
        <v>1</v>
      </c>
      <c r="G52" s="13">
        <f>E52+F52</f>
        <v>1</v>
      </c>
      <c r="H52" s="13">
        <v>0</v>
      </c>
      <c r="I52" s="13">
        <v>1</v>
      </c>
      <c r="J52" s="13">
        <f>H52+I52</f>
        <v>1</v>
      </c>
      <c r="K52" s="13">
        <f>E52-H52</f>
        <v>0</v>
      </c>
      <c r="L52" s="13">
        <f>F52-I52</f>
        <v>0</v>
      </c>
      <c r="M52" s="13">
        <f>K52+L52</f>
        <v>0</v>
      </c>
    </row>
    <row r="53" spans="1:13" s="29" customFormat="1" ht="14.25" customHeight="1" x14ac:dyDescent="0.25">
      <c r="A53" s="10"/>
      <c r="B53" s="75"/>
      <c r="C53" s="14"/>
      <c r="D53" s="14"/>
      <c r="E53" s="13"/>
      <c r="F53" s="13"/>
      <c r="G53" s="13"/>
      <c r="H53" s="13"/>
      <c r="I53" s="13"/>
      <c r="J53" s="13"/>
      <c r="K53" s="13"/>
      <c r="L53" s="13"/>
      <c r="M53" s="13"/>
    </row>
    <row r="54" spans="1:13" s="29" customFormat="1" ht="15.75" x14ac:dyDescent="0.25">
      <c r="A54" s="16" t="s">
        <v>130</v>
      </c>
      <c r="B54" s="11" t="s">
        <v>131</v>
      </c>
      <c r="C54" s="11"/>
      <c r="D54" s="11"/>
      <c r="E54" s="16"/>
      <c r="F54" s="16"/>
      <c r="G54" s="16"/>
      <c r="H54" s="16"/>
      <c r="I54" s="16"/>
      <c r="J54" s="16"/>
      <c r="K54" s="16"/>
      <c r="L54" s="16"/>
      <c r="M54" s="16"/>
    </row>
    <row r="55" spans="1:13" s="29" customFormat="1" ht="30" x14ac:dyDescent="0.25">
      <c r="A55" s="16"/>
      <c r="B55" s="75" t="s">
        <v>340</v>
      </c>
      <c r="C55" s="10" t="s">
        <v>55</v>
      </c>
      <c r="D55" s="10"/>
      <c r="E55" s="12">
        <v>0</v>
      </c>
      <c r="F55" s="12">
        <v>3151.5</v>
      </c>
      <c r="G55" s="12">
        <f>E55+F55</f>
        <v>3151.5</v>
      </c>
      <c r="H55" s="12">
        <v>0</v>
      </c>
      <c r="I55" s="12">
        <v>2720.5</v>
      </c>
      <c r="J55" s="12">
        <f>H55+I55</f>
        <v>2720.5</v>
      </c>
      <c r="K55" s="21">
        <f>E55-H55</f>
        <v>0</v>
      </c>
      <c r="L55" s="12">
        <f>F55-I55</f>
        <v>431</v>
      </c>
      <c r="M55" s="12">
        <f>K55+L55</f>
        <v>431</v>
      </c>
    </row>
    <row r="57" spans="1:13" ht="32.25" customHeight="1" x14ac:dyDescent="0.25">
      <c r="A57" s="162" t="s">
        <v>22</v>
      </c>
      <c r="B57" s="162"/>
      <c r="C57" s="162"/>
      <c r="D57" s="162"/>
      <c r="E57" s="162"/>
      <c r="F57" s="162"/>
      <c r="H57" t="s">
        <v>23</v>
      </c>
      <c r="K57" t="s">
        <v>25</v>
      </c>
    </row>
    <row r="58" spans="1:13" x14ac:dyDescent="0.25">
      <c r="H58" s="163" t="s">
        <v>24</v>
      </c>
      <c r="I58" s="163"/>
    </row>
    <row r="60" spans="1:13" x14ac:dyDescent="0.25">
      <c r="A60" t="s">
        <v>26</v>
      </c>
      <c r="H60" t="s">
        <v>23</v>
      </c>
      <c r="K60" t="s">
        <v>27</v>
      </c>
    </row>
  </sheetData>
  <mergeCells count="21">
    <mergeCell ref="A6:L6"/>
    <mergeCell ref="A7:L7"/>
    <mergeCell ref="A8:L8"/>
    <mergeCell ref="A9:L9"/>
    <mergeCell ref="A12:C12"/>
    <mergeCell ref="F12:M12"/>
    <mergeCell ref="A13:E13"/>
    <mergeCell ref="G13:L13"/>
    <mergeCell ref="A15:A16"/>
    <mergeCell ref="B15:B16"/>
    <mergeCell ref="C15:C16"/>
    <mergeCell ref="D15:D16"/>
    <mergeCell ref="E15:G15"/>
    <mergeCell ref="H15:J15"/>
    <mergeCell ref="K15:M15"/>
    <mergeCell ref="A57:F57"/>
    <mergeCell ref="H58:I58"/>
    <mergeCell ref="A37:M37"/>
    <mergeCell ref="A47:M47"/>
    <mergeCell ref="A17:M17"/>
    <mergeCell ref="A27:M27"/>
  </mergeCells>
  <pageMargins left="0.7" right="0.7" top="0.75" bottom="0.75" header="0.3" footer="0.3"/>
  <pageSetup paperSize="9" scale="94" fitToHeight="0" orientation="landscape" verticalDpi="0" r:id="rId1"/>
  <headerFooter>
    <oddHeader>&amp;C&amp;P</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Q85"/>
  <sheetViews>
    <sheetView topLeftCell="A10" zoomScaleNormal="100" workbookViewId="0">
      <selection activeCell="D10" sqref="D1:D1048576"/>
    </sheetView>
  </sheetViews>
  <sheetFormatPr defaultRowHeight="15" outlineLevelRow="1" outlineLevelCol="1" x14ac:dyDescent="0.25"/>
  <cols>
    <col min="2" max="2" width="29.28515625" customWidth="1"/>
    <col min="4" max="4" width="0" hidden="1" customWidth="1" outlineLevel="1"/>
    <col min="5" max="5" width="10" customWidth="1" collapsed="1"/>
    <col min="6" max="6" width="13.85546875" customWidth="1"/>
    <col min="8" max="8" width="10" customWidth="1"/>
    <col min="9" max="9" width="13.42578125" customWidth="1"/>
    <col min="11" max="11" width="10.85546875" customWidth="1"/>
    <col min="12" max="12" width="12.5703125" customWidth="1"/>
  </cols>
  <sheetData>
    <row r="1" spans="1:17" ht="16.5" x14ac:dyDescent="0.25">
      <c r="A1" s="1"/>
      <c r="K1" t="s">
        <v>0</v>
      </c>
    </row>
    <row r="2" spans="1:17" ht="16.5" x14ac:dyDescent="0.25">
      <c r="A2" s="1"/>
      <c r="K2" t="s">
        <v>12</v>
      </c>
    </row>
    <row r="3" spans="1:17" ht="16.5" x14ac:dyDescent="0.25">
      <c r="A3" s="1"/>
      <c r="K3" t="s">
        <v>13</v>
      </c>
    </row>
    <row r="4" spans="1:17" ht="16.5" x14ac:dyDescent="0.25">
      <c r="A4" s="1"/>
      <c r="K4" t="s">
        <v>14</v>
      </c>
    </row>
    <row r="5" spans="1:17" ht="16.5" x14ac:dyDescent="0.25">
      <c r="A5" s="1" t="s">
        <v>1</v>
      </c>
    </row>
    <row r="6" spans="1:17" ht="30" customHeight="1" x14ac:dyDescent="0.3">
      <c r="A6" s="156" t="s">
        <v>15</v>
      </c>
      <c r="B6" s="156"/>
      <c r="C6" s="156"/>
      <c r="D6" s="156"/>
      <c r="E6" s="156"/>
      <c r="F6" s="156"/>
      <c r="G6" s="156"/>
      <c r="H6" s="156"/>
      <c r="I6" s="156"/>
      <c r="J6" s="156"/>
      <c r="K6" s="156"/>
      <c r="L6" s="156"/>
    </row>
    <row r="7" spans="1:17" ht="36.75" customHeight="1" x14ac:dyDescent="0.25">
      <c r="A7" s="157" t="s">
        <v>28</v>
      </c>
      <c r="B7" s="157"/>
      <c r="C7" s="157"/>
      <c r="D7" s="157"/>
      <c r="E7" s="157"/>
      <c r="F7" s="157"/>
      <c r="G7" s="157"/>
      <c r="H7" s="157"/>
      <c r="I7" s="157"/>
      <c r="J7" s="157"/>
      <c r="K7" s="157"/>
      <c r="L7" s="157"/>
    </row>
    <row r="8" spans="1:17" ht="18.75" customHeight="1" x14ac:dyDescent="0.3">
      <c r="A8" s="158" t="s">
        <v>45</v>
      </c>
      <c r="B8" s="158"/>
      <c r="C8" s="158"/>
      <c r="D8" s="158"/>
      <c r="E8" s="158"/>
      <c r="F8" s="158"/>
      <c r="G8" s="158"/>
      <c r="H8" s="158"/>
      <c r="I8" s="158"/>
      <c r="J8" s="158"/>
      <c r="K8" s="158"/>
      <c r="L8" s="158"/>
    </row>
    <row r="9" spans="1:17" s="7" customFormat="1" ht="15" customHeight="1" x14ac:dyDescent="0.2">
      <c r="A9" s="159" t="s">
        <v>16</v>
      </c>
      <c r="B9" s="159"/>
      <c r="C9" s="159"/>
      <c r="D9" s="159"/>
      <c r="E9" s="159"/>
      <c r="F9" s="159"/>
      <c r="G9" s="159"/>
      <c r="H9" s="159"/>
      <c r="I9" s="159"/>
      <c r="J9" s="159"/>
      <c r="K9" s="159"/>
      <c r="L9" s="159"/>
    </row>
    <row r="11" spans="1:17" ht="29.25" customHeight="1" x14ac:dyDescent="0.3">
      <c r="A11" s="1" t="s">
        <v>1</v>
      </c>
      <c r="E11" s="74" t="s">
        <v>46</v>
      </c>
      <c r="F11" s="74"/>
      <c r="G11" s="6"/>
      <c r="H11" s="6"/>
      <c r="I11" s="6"/>
      <c r="J11" s="6"/>
    </row>
    <row r="12" spans="1:17" ht="27.75" customHeight="1" x14ac:dyDescent="0.25">
      <c r="A12" s="160">
        <v>4119150</v>
      </c>
      <c r="B12" s="160"/>
      <c r="C12" s="160"/>
      <c r="D12" s="27"/>
      <c r="F12" s="202" t="s">
        <v>92</v>
      </c>
      <c r="G12" s="202"/>
      <c r="H12" s="202"/>
      <c r="I12" s="202"/>
      <c r="J12" s="202"/>
      <c r="K12" s="202"/>
      <c r="L12" s="202"/>
      <c r="M12" s="202"/>
    </row>
    <row r="13" spans="1:17" s="7" customFormat="1" ht="39.75" customHeight="1" x14ac:dyDescent="0.2">
      <c r="A13" s="165" t="s">
        <v>42</v>
      </c>
      <c r="B13" s="165"/>
      <c r="C13" s="165"/>
      <c r="D13" s="165"/>
      <c r="E13" s="165"/>
      <c r="G13" s="165" t="s">
        <v>40</v>
      </c>
      <c r="H13" s="165"/>
      <c r="I13" s="165"/>
      <c r="J13" s="165"/>
      <c r="K13" s="165"/>
      <c r="L13" s="165"/>
    </row>
    <row r="15" spans="1:17" ht="44.25" customHeight="1" x14ac:dyDescent="0.25">
      <c r="A15" s="166" t="s">
        <v>2</v>
      </c>
      <c r="B15" s="167" t="s">
        <v>3</v>
      </c>
      <c r="C15" s="167" t="s">
        <v>4</v>
      </c>
      <c r="D15" s="167" t="s">
        <v>5</v>
      </c>
      <c r="E15" s="167" t="s">
        <v>9</v>
      </c>
      <c r="F15" s="167"/>
      <c r="G15" s="167"/>
      <c r="H15" s="167" t="s">
        <v>10</v>
      </c>
      <c r="I15" s="167"/>
      <c r="J15" s="167"/>
      <c r="K15" s="167" t="s">
        <v>11</v>
      </c>
      <c r="L15" s="167"/>
      <c r="M15" s="167"/>
      <c r="N15" s="2"/>
      <c r="O15" s="2"/>
      <c r="P15" s="2"/>
      <c r="Q15" s="2"/>
    </row>
    <row r="16" spans="1:17" ht="30" x14ac:dyDescent="0.25">
      <c r="A16" s="166"/>
      <c r="B16" s="167"/>
      <c r="C16" s="167"/>
      <c r="D16" s="167"/>
      <c r="E16" s="8" t="s">
        <v>6</v>
      </c>
      <c r="F16" s="8" t="s">
        <v>7</v>
      </c>
      <c r="G16" s="8" t="s">
        <v>8</v>
      </c>
      <c r="H16" s="8" t="s">
        <v>6</v>
      </c>
      <c r="I16" s="8" t="s">
        <v>7</v>
      </c>
      <c r="J16" s="8" t="s">
        <v>8</v>
      </c>
      <c r="K16" s="8" t="s">
        <v>6</v>
      </c>
      <c r="L16" s="8" t="s">
        <v>7</v>
      </c>
      <c r="M16" s="8" t="s">
        <v>8</v>
      </c>
      <c r="N16" s="2"/>
      <c r="O16" s="2"/>
      <c r="P16" s="2"/>
      <c r="Q16" s="2"/>
    </row>
    <row r="17" spans="1:13" s="29" customFormat="1" ht="47.25" customHeight="1" x14ac:dyDescent="0.25">
      <c r="A17" s="177" t="s">
        <v>285</v>
      </c>
      <c r="B17" s="175"/>
      <c r="C17" s="175"/>
      <c r="D17" s="175"/>
      <c r="E17" s="175"/>
      <c r="F17" s="175"/>
      <c r="G17" s="175"/>
      <c r="H17" s="175"/>
      <c r="I17" s="175"/>
      <c r="J17" s="175"/>
      <c r="K17" s="175"/>
      <c r="L17" s="175"/>
      <c r="M17" s="176"/>
    </row>
    <row r="18" spans="1:13" s="29" customFormat="1" ht="15.75" x14ac:dyDescent="0.25">
      <c r="A18" s="10" t="s">
        <v>120</v>
      </c>
      <c r="B18" s="11" t="s">
        <v>121</v>
      </c>
      <c r="C18" s="11"/>
      <c r="D18" s="11"/>
      <c r="E18" s="11"/>
      <c r="F18" s="11"/>
      <c r="G18" s="11"/>
      <c r="H18" s="11"/>
      <c r="I18" s="11"/>
      <c r="J18" s="11"/>
      <c r="K18" s="11"/>
      <c r="L18" s="11"/>
      <c r="M18" s="11"/>
    </row>
    <row r="19" spans="1:13" s="29" customFormat="1" ht="15.75" x14ac:dyDescent="0.25">
      <c r="A19" s="10"/>
      <c r="B19" s="75" t="s">
        <v>113</v>
      </c>
      <c r="C19" s="88" t="s">
        <v>102</v>
      </c>
      <c r="D19" s="88"/>
      <c r="E19" s="12">
        <v>0</v>
      </c>
      <c r="F19" s="14">
        <v>90.3</v>
      </c>
      <c r="G19" s="14">
        <f>E19+F19</f>
        <v>90.3</v>
      </c>
      <c r="H19" s="12">
        <v>0</v>
      </c>
      <c r="I19" s="14">
        <v>90.3</v>
      </c>
      <c r="J19" s="14">
        <f>H19+I19</f>
        <v>90.3</v>
      </c>
      <c r="K19" s="12">
        <f>E19-H19</f>
        <v>0</v>
      </c>
      <c r="L19" s="12">
        <f>F19-J19</f>
        <v>0</v>
      </c>
      <c r="M19" s="12">
        <f>K19+L19</f>
        <v>0</v>
      </c>
    </row>
    <row r="20" spans="1:13" s="29" customFormat="1" ht="15.75" x14ac:dyDescent="0.25">
      <c r="A20" s="10"/>
      <c r="B20" s="75"/>
      <c r="C20" s="88"/>
      <c r="D20" s="88"/>
      <c r="E20" s="12"/>
      <c r="F20" s="14"/>
      <c r="G20" s="14"/>
      <c r="H20" s="12"/>
      <c r="I20" s="14"/>
      <c r="J20" s="14"/>
      <c r="K20" s="12"/>
      <c r="L20" s="12"/>
      <c r="M20" s="12"/>
    </row>
    <row r="21" spans="1:13" s="29" customFormat="1" ht="15.75" x14ac:dyDescent="0.25">
      <c r="A21" s="16" t="s">
        <v>124</v>
      </c>
      <c r="B21" s="11" t="s">
        <v>125</v>
      </c>
      <c r="C21" s="11"/>
      <c r="D21" s="11"/>
      <c r="E21" s="16"/>
      <c r="F21" s="16"/>
      <c r="G21" s="16"/>
      <c r="H21" s="16"/>
      <c r="I21" s="16"/>
      <c r="J21" s="16"/>
      <c r="K21" s="16"/>
      <c r="L21" s="16"/>
      <c r="M21" s="16"/>
    </row>
    <row r="22" spans="1:13" s="29" customFormat="1" ht="30" x14ac:dyDescent="0.25">
      <c r="A22" s="10"/>
      <c r="B22" s="75" t="s">
        <v>341</v>
      </c>
      <c r="C22" s="88" t="s">
        <v>155</v>
      </c>
      <c r="D22" s="88"/>
      <c r="E22" s="12">
        <v>0</v>
      </c>
      <c r="F22" s="14">
        <v>26.764800000000001</v>
      </c>
      <c r="G22" s="14">
        <f>E22+F22</f>
        <v>26.764800000000001</v>
      </c>
      <c r="H22" s="12">
        <v>0</v>
      </c>
      <c r="I22" s="14">
        <v>26.764800000000001</v>
      </c>
      <c r="J22" s="14">
        <f>H22+I22</f>
        <v>26.764800000000001</v>
      </c>
      <c r="K22" s="12">
        <f>E22-H22</f>
        <v>0</v>
      </c>
      <c r="L22" s="12">
        <f>F22-I22</f>
        <v>0</v>
      </c>
      <c r="M22" s="12">
        <f>K22+L22</f>
        <v>0</v>
      </c>
    </row>
    <row r="23" spans="1:13" s="29" customFormat="1" ht="15.75" x14ac:dyDescent="0.25">
      <c r="A23" s="10"/>
      <c r="B23" s="75"/>
      <c r="C23" s="88"/>
      <c r="D23" s="88"/>
      <c r="E23" s="12"/>
      <c r="F23" s="14"/>
      <c r="G23" s="14"/>
      <c r="H23" s="12"/>
      <c r="I23" s="14"/>
      <c r="J23" s="14"/>
      <c r="K23" s="12"/>
      <c r="L23" s="12"/>
      <c r="M23" s="12"/>
    </row>
    <row r="24" spans="1:13" s="29" customFormat="1" ht="15.75" x14ac:dyDescent="0.25">
      <c r="A24" s="16" t="s">
        <v>130</v>
      </c>
      <c r="B24" s="11" t="s">
        <v>131</v>
      </c>
      <c r="C24" s="11"/>
      <c r="D24" s="11"/>
      <c r="E24" s="16"/>
      <c r="F24" s="16"/>
      <c r="G24" s="16"/>
      <c r="H24" s="16"/>
      <c r="I24" s="16"/>
      <c r="J24" s="16"/>
      <c r="K24" s="16"/>
      <c r="L24" s="16"/>
      <c r="M24" s="16"/>
    </row>
    <row r="25" spans="1:13" s="29" customFormat="1" ht="30" x14ac:dyDescent="0.25">
      <c r="A25" s="16"/>
      <c r="B25" s="75" t="s">
        <v>342</v>
      </c>
      <c r="C25" s="88" t="s">
        <v>102</v>
      </c>
      <c r="D25" s="88"/>
      <c r="E25" s="10">
        <v>0</v>
      </c>
      <c r="F25" s="10">
        <v>3.37</v>
      </c>
      <c r="G25" s="10">
        <f>E25+F25</f>
        <v>3.37</v>
      </c>
      <c r="H25" s="10">
        <v>0</v>
      </c>
      <c r="I25" s="10">
        <v>3.37</v>
      </c>
      <c r="J25" s="10">
        <f>H25+I25</f>
        <v>3.37</v>
      </c>
      <c r="K25" s="33"/>
      <c r="L25" s="12"/>
      <c r="M25" s="12"/>
    </row>
    <row r="26" spans="1:13" s="29" customFormat="1" ht="15.75" x14ac:dyDescent="0.25">
      <c r="A26" s="66"/>
      <c r="B26" s="87"/>
      <c r="C26" s="89"/>
      <c r="D26" s="89"/>
      <c r="E26" s="44"/>
      <c r="F26" s="44"/>
      <c r="G26" s="44"/>
      <c r="H26" s="44"/>
      <c r="I26" s="44"/>
      <c r="J26" s="44"/>
      <c r="K26" s="90"/>
      <c r="L26" s="47"/>
      <c r="M26" s="48"/>
    </row>
    <row r="27" spans="1:13" s="29" customFormat="1" ht="45.75" customHeight="1" x14ac:dyDescent="0.25">
      <c r="A27" s="177" t="s">
        <v>343</v>
      </c>
      <c r="B27" s="180"/>
      <c r="C27" s="180"/>
      <c r="D27" s="180"/>
      <c r="E27" s="180"/>
      <c r="F27" s="180"/>
      <c r="G27" s="180"/>
      <c r="H27" s="180"/>
      <c r="I27" s="180"/>
      <c r="J27" s="180"/>
      <c r="K27" s="180"/>
      <c r="L27" s="180"/>
      <c r="M27" s="181"/>
    </row>
    <row r="28" spans="1:13" s="29" customFormat="1" ht="15.75" x14ac:dyDescent="0.25">
      <c r="A28" s="10" t="s">
        <v>120</v>
      </c>
      <c r="B28" s="11" t="s">
        <v>121</v>
      </c>
      <c r="C28" s="11"/>
      <c r="D28" s="11"/>
      <c r="E28" s="11"/>
      <c r="F28" s="11"/>
      <c r="G28" s="11"/>
      <c r="H28" s="11"/>
      <c r="I28" s="11"/>
      <c r="J28" s="11"/>
      <c r="K28" s="11"/>
      <c r="L28" s="11"/>
      <c r="M28" s="11"/>
    </row>
    <row r="29" spans="1:13" s="29" customFormat="1" ht="15.75" x14ac:dyDescent="0.25">
      <c r="A29" s="10"/>
      <c r="B29" s="17" t="s">
        <v>98</v>
      </c>
      <c r="C29" s="10" t="s">
        <v>55</v>
      </c>
      <c r="D29" s="10"/>
      <c r="E29" s="12">
        <v>0</v>
      </c>
      <c r="F29" s="12">
        <v>86</v>
      </c>
      <c r="G29" s="12">
        <f>E29+F29</f>
        <v>86</v>
      </c>
      <c r="H29" s="12">
        <v>0</v>
      </c>
      <c r="I29" s="12">
        <v>85.8</v>
      </c>
      <c r="J29" s="12">
        <f>H29+I29</f>
        <v>85.8</v>
      </c>
      <c r="K29" s="12">
        <f>E29-H29</f>
        <v>0</v>
      </c>
      <c r="L29" s="12">
        <f>F29-J29</f>
        <v>0.20000000000000284</v>
      </c>
      <c r="M29" s="12">
        <f>K29+L29</f>
        <v>0.20000000000000284</v>
      </c>
    </row>
    <row r="30" spans="1:13" s="29" customFormat="1" ht="15.75" x14ac:dyDescent="0.25">
      <c r="A30" s="10"/>
      <c r="B30" s="17"/>
      <c r="C30" s="10"/>
      <c r="D30" s="10"/>
      <c r="E30" s="12"/>
      <c r="F30" s="12"/>
      <c r="G30" s="12"/>
      <c r="H30" s="12"/>
      <c r="I30" s="12"/>
      <c r="J30" s="12"/>
      <c r="K30" s="12"/>
      <c r="L30" s="12"/>
      <c r="M30" s="12"/>
    </row>
    <row r="31" spans="1:13" s="29" customFormat="1" ht="15.75" x14ac:dyDescent="0.25">
      <c r="A31" s="16" t="s">
        <v>124</v>
      </c>
      <c r="B31" s="11" t="s">
        <v>125</v>
      </c>
      <c r="C31" s="11"/>
      <c r="D31" s="11"/>
      <c r="E31" s="16"/>
      <c r="F31" s="16"/>
      <c r="G31" s="16"/>
      <c r="H31" s="16"/>
      <c r="I31" s="16"/>
      <c r="J31" s="16"/>
      <c r="K31" s="16"/>
      <c r="L31" s="16"/>
      <c r="M31" s="16"/>
    </row>
    <row r="32" spans="1:13" s="29" customFormat="1" ht="30" x14ac:dyDescent="0.25">
      <c r="A32" s="10"/>
      <c r="B32" s="75" t="s">
        <v>344</v>
      </c>
      <c r="C32" s="88" t="s">
        <v>262</v>
      </c>
      <c r="D32" s="88"/>
      <c r="E32" s="12">
        <v>0</v>
      </c>
      <c r="F32" s="12">
        <v>149</v>
      </c>
      <c r="G32" s="12">
        <f>E32+F32</f>
        <v>149</v>
      </c>
      <c r="H32" s="12">
        <v>0</v>
      </c>
      <c r="I32" s="12">
        <v>149</v>
      </c>
      <c r="J32" s="12">
        <f>H32+I32</f>
        <v>149</v>
      </c>
      <c r="K32" s="12">
        <f t="shared" ref="K32:L32" si="0">E32-H32</f>
        <v>0</v>
      </c>
      <c r="L32" s="12">
        <f t="shared" si="0"/>
        <v>0</v>
      </c>
      <c r="M32" s="12">
        <f>K32+L32</f>
        <v>0</v>
      </c>
    </row>
    <row r="33" spans="1:13" s="29" customFormat="1" ht="15.75" x14ac:dyDescent="0.25">
      <c r="A33" s="10"/>
      <c r="B33" s="75"/>
      <c r="C33" s="88"/>
      <c r="D33" s="88"/>
      <c r="E33" s="12"/>
      <c r="F33" s="12"/>
      <c r="G33" s="12"/>
      <c r="H33" s="12"/>
      <c r="I33" s="12"/>
      <c r="J33" s="12"/>
      <c r="K33" s="12"/>
      <c r="L33" s="12"/>
      <c r="M33" s="12"/>
    </row>
    <row r="34" spans="1:13" s="29" customFormat="1" ht="15.75" x14ac:dyDescent="0.25">
      <c r="A34" s="16" t="s">
        <v>130</v>
      </c>
      <c r="B34" s="11" t="s">
        <v>131</v>
      </c>
      <c r="C34" s="11"/>
      <c r="D34" s="11"/>
      <c r="E34" s="16"/>
      <c r="F34" s="16"/>
      <c r="G34" s="16"/>
      <c r="H34" s="16"/>
      <c r="I34" s="16"/>
      <c r="J34" s="16"/>
      <c r="K34" s="16"/>
      <c r="L34" s="16"/>
      <c r="M34" s="16"/>
    </row>
    <row r="35" spans="1:13" s="29" customFormat="1" ht="30" x14ac:dyDescent="0.25">
      <c r="A35" s="16"/>
      <c r="B35" s="75" t="s">
        <v>342</v>
      </c>
      <c r="C35" s="88" t="s">
        <v>102</v>
      </c>
      <c r="D35" s="88"/>
      <c r="E35" s="12">
        <v>0</v>
      </c>
      <c r="F35" s="10">
        <v>0.57699999999999996</v>
      </c>
      <c r="G35" s="10">
        <f>E35+F35</f>
        <v>0.57699999999999996</v>
      </c>
      <c r="H35" s="12">
        <v>0</v>
      </c>
      <c r="I35" s="10">
        <v>0.57599999999999996</v>
      </c>
      <c r="J35" s="10">
        <f>H35+I35</f>
        <v>0.57599999999999996</v>
      </c>
      <c r="K35" s="12">
        <f t="shared" ref="K35:L35" si="1">E35-H35</f>
        <v>0</v>
      </c>
      <c r="L35" s="14">
        <f t="shared" si="1"/>
        <v>1.0000000000000009E-3</v>
      </c>
      <c r="M35" s="14">
        <f>K35+L35</f>
        <v>1.0000000000000009E-3</v>
      </c>
    </row>
    <row r="36" spans="1:13" s="29" customFormat="1" ht="15.75" x14ac:dyDescent="0.25">
      <c r="A36" s="66"/>
      <c r="B36" s="87"/>
      <c r="C36" s="89"/>
      <c r="D36" s="89"/>
      <c r="E36" s="47"/>
      <c r="F36" s="44"/>
      <c r="G36" s="44"/>
      <c r="H36" s="47"/>
      <c r="I36" s="44"/>
      <c r="J36" s="44"/>
      <c r="K36" s="47"/>
      <c r="L36" s="68"/>
      <c r="M36" s="69"/>
    </row>
    <row r="37" spans="1:13" s="29" customFormat="1" ht="55.5" customHeight="1" x14ac:dyDescent="0.25">
      <c r="A37" s="177" t="s">
        <v>345</v>
      </c>
      <c r="B37" s="175"/>
      <c r="C37" s="175"/>
      <c r="D37" s="175"/>
      <c r="E37" s="175"/>
      <c r="F37" s="175"/>
      <c r="G37" s="175"/>
      <c r="H37" s="175"/>
      <c r="I37" s="175"/>
      <c r="J37" s="175"/>
      <c r="K37" s="175"/>
      <c r="L37" s="175"/>
      <c r="M37" s="176"/>
    </row>
    <row r="38" spans="1:13" s="29" customFormat="1" ht="15.75" x14ac:dyDescent="0.25">
      <c r="A38" s="10" t="s">
        <v>120</v>
      </c>
      <c r="B38" s="11" t="s">
        <v>121</v>
      </c>
      <c r="C38" s="11"/>
      <c r="D38" s="11"/>
      <c r="E38" s="11"/>
      <c r="F38" s="11"/>
      <c r="G38" s="11"/>
      <c r="H38" s="11"/>
      <c r="I38" s="11"/>
      <c r="J38" s="11"/>
      <c r="K38" s="11"/>
      <c r="L38" s="11"/>
      <c r="M38" s="11"/>
    </row>
    <row r="39" spans="1:13" s="29" customFormat="1" ht="15.75" x14ac:dyDescent="0.25">
      <c r="A39" s="10"/>
      <c r="B39" s="17" t="s">
        <v>98</v>
      </c>
      <c r="C39" s="10" t="s">
        <v>55</v>
      </c>
      <c r="D39" s="10"/>
      <c r="E39" s="12">
        <v>0</v>
      </c>
      <c r="F39" s="12">
        <v>124</v>
      </c>
      <c r="G39" s="12">
        <f>E39+F39</f>
        <v>124</v>
      </c>
      <c r="H39" s="12">
        <v>0</v>
      </c>
      <c r="I39" s="12">
        <v>123.6</v>
      </c>
      <c r="J39" s="12">
        <f>H39+I39</f>
        <v>123.6</v>
      </c>
      <c r="K39" s="12">
        <f>E39-H39</f>
        <v>0</v>
      </c>
      <c r="L39" s="12">
        <f>F39-J39</f>
        <v>0.40000000000000568</v>
      </c>
      <c r="M39" s="12">
        <f>K39+L39</f>
        <v>0.40000000000000568</v>
      </c>
    </row>
    <row r="40" spans="1:13" s="29" customFormat="1" ht="15.75" x14ac:dyDescent="0.25">
      <c r="A40" s="10"/>
      <c r="B40" s="17"/>
      <c r="C40" s="10"/>
      <c r="D40" s="10"/>
      <c r="E40" s="12"/>
      <c r="F40" s="12"/>
      <c r="G40" s="12"/>
      <c r="H40" s="12"/>
      <c r="I40" s="12"/>
      <c r="J40" s="12"/>
      <c r="K40" s="12"/>
      <c r="L40" s="12"/>
      <c r="M40" s="12"/>
    </row>
    <row r="41" spans="1:13" s="29" customFormat="1" ht="15.75" x14ac:dyDescent="0.25">
      <c r="A41" s="16" t="s">
        <v>124</v>
      </c>
      <c r="B41" s="11" t="s">
        <v>125</v>
      </c>
      <c r="C41" s="11"/>
      <c r="D41" s="11"/>
      <c r="E41" s="16"/>
      <c r="F41" s="16"/>
      <c r="G41" s="16"/>
      <c r="H41" s="16"/>
      <c r="I41" s="16"/>
      <c r="J41" s="16"/>
      <c r="K41" s="16"/>
      <c r="L41" s="16"/>
      <c r="M41" s="16"/>
    </row>
    <row r="42" spans="1:13" s="29" customFormat="1" ht="30" x14ac:dyDescent="0.25">
      <c r="A42" s="16"/>
      <c r="B42" s="75" t="s">
        <v>341</v>
      </c>
      <c r="C42" s="88" t="s">
        <v>155</v>
      </c>
      <c r="D42" s="88"/>
      <c r="E42" s="12">
        <v>0</v>
      </c>
      <c r="F42" s="12">
        <v>2.9</v>
      </c>
      <c r="G42" s="12">
        <f>E42+F42</f>
        <v>2.9</v>
      </c>
      <c r="H42" s="12">
        <v>0</v>
      </c>
      <c r="I42" s="12">
        <v>2.9</v>
      </c>
      <c r="J42" s="12">
        <f>H42+I42</f>
        <v>2.9</v>
      </c>
      <c r="K42" s="12">
        <f>E42-H42</f>
        <v>0</v>
      </c>
      <c r="L42" s="12">
        <f>F42-I42</f>
        <v>0</v>
      </c>
      <c r="M42" s="12">
        <f>K42+L42</f>
        <v>0</v>
      </c>
    </row>
    <row r="43" spans="1:13" s="29" customFormat="1" ht="30" x14ac:dyDescent="0.25">
      <c r="A43" s="10"/>
      <c r="B43" s="75" t="s">
        <v>346</v>
      </c>
      <c r="C43" s="88" t="s">
        <v>304</v>
      </c>
      <c r="D43" s="88"/>
      <c r="E43" s="12">
        <v>0</v>
      </c>
      <c r="F43" s="12">
        <v>4</v>
      </c>
      <c r="G43" s="12">
        <f>E43+F43</f>
        <v>4</v>
      </c>
      <c r="H43" s="12">
        <v>0</v>
      </c>
      <c r="I43" s="12">
        <v>4</v>
      </c>
      <c r="J43" s="12">
        <f>H43+I43</f>
        <v>4</v>
      </c>
      <c r="K43" s="12">
        <f>E43-H43</f>
        <v>0</v>
      </c>
      <c r="L43" s="12">
        <f>F43-I43</f>
        <v>0</v>
      </c>
      <c r="M43" s="12">
        <f>K43+L43</f>
        <v>0</v>
      </c>
    </row>
    <row r="44" spans="1:13" s="29" customFormat="1" ht="15.75" x14ac:dyDescent="0.25">
      <c r="A44" s="10"/>
      <c r="B44" s="75"/>
      <c r="C44" s="88"/>
      <c r="D44" s="88"/>
      <c r="E44" s="12"/>
      <c r="F44" s="12"/>
      <c r="G44" s="12"/>
      <c r="H44" s="12"/>
      <c r="I44" s="12"/>
      <c r="J44" s="12"/>
      <c r="K44" s="12"/>
      <c r="L44" s="12"/>
      <c r="M44" s="12"/>
    </row>
    <row r="45" spans="1:13" s="29" customFormat="1" ht="15.75" x14ac:dyDescent="0.25">
      <c r="A45" s="16" t="s">
        <v>130</v>
      </c>
      <c r="B45" s="11" t="s">
        <v>131</v>
      </c>
      <c r="C45" s="11"/>
      <c r="D45" s="11"/>
      <c r="E45" s="16"/>
      <c r="F45" s="16"/>
      <c r="G45" s="16"/>
      <c r="H45" s="16"/>
      <c r="I45" s="16"/>
      <c r="J45" s="16"/>
      <c r="K45" s="16"/>
      <c r="L45" s="16"/>
      <c r="M45" s="16"/>
    </row>
    <row r="46" spans="1:13" s="29" customFormat="1" ht="30" x14ac:dyDescent="0.25">
      <c r="A46" s="16"/>
      <c r="B46" s="75" t="s">
        <v>276</v>
      </c>
      <c r="C46" s="88" t="s">
        <v>347</v>
      </c>
      <c r="D46" s="88"/>
      <c r="E46" s="12">
        <v>0</v>
      </c>
      <c r="F46" s="12">
        <v>11</v>
      </c>
      <c r="G46" s="12">
        <f>E46+F46</f>
        <v>11</v>
      </c>
      <c r="H46" s="12">
        <v>0</v>
      </c>
      <c r="I46" s="12">
        <v>10.9</v>
      </c>
      <c r="J46" s="12">
        <f>H46+I46</f>
        <v>10.9</v>
      </c>
      <c r="K46" s="21">
        <f>E46-H46</f>
        <v>0</v>
      </c>
      <c r="L46" s="12">
        <f>F46-I46</f>
        <v>9.9999999999999645E-2</v>
      </c>
      <c r="M46" s="12">
        <f>K46+L46</f>
        <v>9.9999999999999645E-2</v>
      </c>
    </row>
    <row r="47" spans="1:13" s="29" customFormat="1" ht="30" x14ac:dyDescent="0.25">
      <c r="A47" s="16"/>
      <c r="B47" s="75" t="s">
        <v>276</v>
      </c>
      <c r="C47" s="88" t="s">
        <v>348</v>
      </c>
      <c r="D47" s="88"/>
      <c r="E47" s="12">
        <v>0</v>
      </c>
      <c r="F47" s="12">
        <v>27.6</v>
      </c>
      <c r="G47" s="12">
        <f>E47+F47</f>
        <v>27.6</v>
      </c>
      <c r="H47" s="12">
        <v>0</v>
      </c>
      <c r="I47" s="12">
        <v>42.7</v>
      </c>
      <c r="J47" s="12">
        <f>H47+I47</f>
        <v>42.7</v>
      </c>
      <c r="K47" s="21">
        <f>E47-H47</f>
        <v>0</v>
      </c>
      <c r="L47" s="12">
        <f>F47-I47</f>
        <v>-15.100000000000001</v>
      </c>
      <c r="M47" s="12">
        <f>K47+L47</f>
        <v>-15.100000000000001</v>
      </c>
    </row>
    <row r="48" spans="1:13" s="29" customFormat="1" ht="15.75" x14ac:dyDescent="0.25">
      <c r="A48" s="66"/>
      <c r="B48" s="87"/>
      <c r="C48" s="89"/>
      <c r="D48" s="89"/>
      <c r="E48" s="47"/>
      <c r="F48" s="47"/>
      <c r="G48" s="47"/>
      <c r="H48" s="47"/>
      <c r="I48" s="47"/>
      <c r="J48" s="47"/>
      <c r="K48" s="81"/>
      <c r="L48" s="47"/>
      <c r="M48" s="48"/>
    </row>
    <row r="49" spans="1:13" s="29" customFormat="1" ht="54.75" customHeight="1" x14ac:dyDescent="0.25">
      <c r="A49" s="177" t="s">
        <v>349</v>
      </c>
      <c r="B49" s="180"/>
      <c r="C49" s="180"/>
      <c r="D49" s="180"/>
      <c r="E49" s="180"/>
      <c r="F49" s="180"/>
      <c r="G49" s="180"/>
      <c r="H49" s="180"/>
      <c r="I49" s="180"/>
      <c r="J49" s="180"/>
      <c r="K49" s="180"/>
      <c r="L49" s="180"/>
      <c r="M49" s="181"/>
    </row>
    <row r="50" spans="1:13" s="29" customFormat="1" ht="15.75" x14ac:dyDescent="0.25">
      <c r="A50" s="10" t="s">
        <v>120</v>
      </c>
      <c r="B50" s="11" t="s">
        <v>121</v>
      </c>
      <c r="C50" s="11"/>
      <c r="D50" s="11"/>
      <c r="E50" s="11"/>
      <c r="F50" s="11"/>
      <c r="G50" s="11"/>
      <c r="H50" s="11"/>
      <c r="I50" s="11"/>
      <c r="J50" s="11"/>
      <c r="K50" s="11"/>
      <c r="L50" s="11"/>
      <c r="M50" s="11"/>
    </row>
    <row r="51" spans="1:13" s="29" customFormat="1" ht="15.75" x14ac:dyDescent="0.25">
      <c r="A51" s="10"/>
      <c r="B51" s="17" t="s">
        <v>98</v>
      </c>
      <c r="C51" s="10" t="s">
        <v>55</v>
      </c>
      <c r="D51" s="10"/>
      <c r="E51" s="12">
        <v>0</v>
      </c>
      <c r="F51" s="14">
        <v>18</v>
      </c>
      <c r="G51" s="14">
        <f>E51+F51</f>
        <v>18</v>
      </c>
      <c r="H51" s="12">
        <v>0</v>
      </c>
      <c r="I51" s="14">
        <v>18</v>
      </c>
      <c r="J51" s="14">
        <f>H51+I51</f>
        <v>18</v>
      </c>
      <c r="K51" s="12">
        <f>E51-H51</f>
        <v>0</v>
      </c>
      <c r="L51" s="14">
        <f>F51-J51</f>
        <v>0</v>
      </c>
      <c r="M51" s="14">
        <f>K51+L51</f>
        <v>0</v>
      </c>
    </row>
    <row r="52" spans="1:13" s="29" customFormat="1" ht="15.75" x14ac:dyDescent="0.25">
      <c r="A52" s="10"/>
      <c r="B52" s="17"/>
      <c r="C52" s="10"/>
      <c r="D52" s="10"/>
      <c r="E52" s="12"/>
      <c r="F52" s="14"/>
      <c r="G52" s="14"/>
      <c r="H52" s="12"/>
      <c r="I52" s="14"/>
      <c r="J52" s="14"/>
      <c r="K52" s="12"/>
      <c r="L52" s="14"/>
      <c r="M52" s="14"/>
    </row>
    <row r="53" spans="1:13" s="29" customFormat="1" ht="15.75" x14ac:dyDescent="0.25">
      <c r="A53" s="16" t="s">
        <v>124</v>
      </c>
      <c r="B53" s="11" t="s">
        <v>125</v>
      </c>
      <c r="C53" s="11"/>
      <c r="D53" s="11"/>
      <c r="E53" s="16"/>
      <c r="F53" s="16"/>
      <c r="G53" s="16"/>
      <c r="H53" s="16"/>
      <c r="I53" s="16"/>
      <c r="J53" s="16"/>
      <c r="K53" s="16"/>
      <c r="L53" s="16"/>
      <c r="M53" s="16"/>
    </row>
    <row r="54" spans="1:13" s="29" customFormat="1" ht="34.5" customHeight="1" x14ac:dyDescent="0.25">
      <c r="A54" s="10"/>
      <c r="B54" s="75" t="s">
        <v>350</v>
      </c>
      <c r="C54" s="88" t="s">
        <v>332</v>
      </c>
      <c r="D54" s="88"/>
      <c r="E54" s="13">
        <v>0</v>
      </c>
      <c r="F54" s="12">
        <v>6.14</v>
      </c>
      <c r="G54" s="12">
        <f>E54+F54</f>
        <v>6.14</v>
      </c>
      <c r="H54" s="12">
        <v>0</v>
      </c>
      <c r="I54" s="12">
        <v>6.14</v>
      </c>
      <c r="J54" s="12">
        <f>H54+I54</f>
        <v>6.14</v>
      </c>
      <c r="K54" s="13">
        <f>E54-H54</f>
        <v>0</v>
      </c>
      <c r="L54" s="13">
        <f>F54-I54</f>
        <v>0</v>
      </c>
      <c r="M54" s="13">
        <f>K54+L54</f>
        <v>0</v>
      </c>
    </row>
    <row r="55" spans="1:13" s="29" customFormat="1" ht="12" customHeight="1" x14ac:dyDescent="0.25">
      <c r="A55" s="10"/>
      <c r="B55" s="75"/>
      <c r="C55" s="88"/>
      <c r="D55" s="88"/>
      <c r="E55" s="13"/>
      <c r="F55" s="12"/>
      <c r="G55" s="12"/>
      <c r="H55" s="12"/>
      <c r="I55" s="12"/>
      <c r="J55" s="12"/>
      <c r="K55" s="13"/>
      <c r="L55" s="13"/>
      <c r="M55" s="13"/>
    </row>
    <row r="56" spans="1:13" s="29" customFormat="1" ht="15.75" x14ac:dyDescent="0.25">
      <c r="A56" s="16" t="s">
        <v>130</v>
      </c>
      <c r="B56" s="11" t="s">
        <v>131</v>
      </c>
      <c r="C56" s="11"/>
      <c r="D56" s="11"/>
      <c r="E56" s="16"/>
      <c r="F56" s="16"/>
      <c r="G56" s="16"/>
      <c r="H56" s="16"/>
      <c r="I56" s="16"/>
      <c r="J56" s="16"/>
      <c r="K56" s="16"/>
      <c r="L56" s="16"/>
      <c r="M56" s="16"/>
    </row>
    <row r="57" spans="1:13" s="29" customFormat="1" ht="30" x14ac:dyDescent="0.25">
      <c r="A57" s="16"/>
      <c r="B57" s="75" t="s">
        <v>276</v>
      </c>
      <c r="C57" s="88" t="s">
        <v>55</v>
      </c>
      <c r="D57" s="88"/>
      <c r="E57" s="12">
        <v>0</v>
      </c>
      <c r="F57" s="12">
        <v>2.93</v>
      </c>
      <c r="G57" s="12">
        <f>E57+F57</f>
        <v>2.93</v>
      </c>
      <c r="H57" s="12">
        <v>0</v>
      </c>
      <c r="I57" s="12">
        <v>2.93</v>
      </c>
      <c r="J57" s="12">
        <f>H57+I57</f>
        <v>2.93</v>
      </c>
      <c r="K57" s="21">
        <f>E57-H57</f>
        <v>0</v>
      </c>
      <c r="L57" s="12">
        <f>F57-I57</f>
        <v>0</v>
      </c>
      <c r="M57" s="12">
        <f>K57+L57</f>
        <v>0</v>
      </c>
    </row>
    <row r="58" spans="1:13" s="29" customFormat="1" ht="15.75" x14ac:dyDescent="0.25">
      <c r="A58" s="66"/>
      <c r="B58" s="87"/>
      <c r="C58" s="89"/>
      <c r="D58" s="89"/>
      <c r="E58" s="47"/>
      <c r="F58" s="47"/>
      <c r="G58" s="47"/>
      <c r="H58" s="47"/>
      <c r="I58" s="47"/>
      <c r="J58" s="47"/>
      <c r="K58" s="81"/>
      <c r="L58" s="47"/>
      <c r="M58" s="48"/>
    </row>
    <row r="59" spans="1:13" s="29" customFormat="1" ht="60" customHeight="1" x14ac:dyDescent="0.25">
      <c r="A59" s="177" t="s">
        <v>351</v>
      </c>
      <c r="B59" s="180"/>
      <c r="C59" s="180"/>
      <c r="D59" s="180"/>
      <c r="E59" s="180"/>
      <c r="F59" s="180"/>
      <c r="G59" s="180"/>
      <c r="H59" s="180"/>
      <c r="I59" s="180"/>
      <c r="J59" s="180"/>
      <c r="K59" s="180"/>
      <c r="L59" s="180"/>
      <c r="M59" s="181"/>
    </row>
    <row r="60" spans="1:13" s="29" customFormat="1" ht="15.75" x14ac:dyDescent="0.25">
      <c r="A60" s="10" t="s">
        <v>120</v>
      </c>
      <c r="B60" s="11" t="s">
        <v>121</v>
      </c>
      <c r="C60" s="11"/>
      <c r="D60" s="11"/>
      <c r="E60" s="11"/>
      <c r="F60" s="11"/>
      <c r="G60" s="11"/>
      <c r="H60" s="11"/>
      <c r="I60" s="11"/>
      <c r="J60" s="11"/>
      <c r="K60" s="11"/>
      <c r="L60" s="11"/>
      <c r="M60" s="11"/>
    </row>
    <row r="61" spans="1:13" s="29" customFormat="1" ht="15.75" x14ac:dyDescent="0.25">
      <c r="A61" s="10"/>
      <c r="B61" s="17" t="s">
        <v>98</v>
      </c>
      <c r="C61" s="10" t="s">
        <v>55</v>
      </c>
      <c r="D61" s="10"/>
      <c r="E61" s="12">
        <v>0</v>
      </c>
      <c r="F61" s="14">
        <v>70</v>
      </c>
      <c r="G61" s="14">
        <f>E61+F61</f>
        <v>70</v>
      </c>
      <c r="H61" s="12">
        <v>0</v>
      </c>
      <c r="I61" s="14">
        <v>0</v>
      </c>
      <c r="J61" s="14">
        <f>H61+I61</f>
        <v>0</v>
      </c>
      <c r="K61" s="12">
        <f>E61-H61</f>
        <v>0</v>
      </c>
      <c r="L61" s="14">
        <f>F61-J61</f>
        <v>70</v>
      </c>
      <c r="M61" s="14">
        <f>K61+L61</f>
        <v>70</v>
      </c>
    </row>
    <row r="62" spans="1:13" s="29" customFormat="1" ht="15.75" x14ac:dyDescent="0.25">
      <c r="A62" s="10"/>
      <c r="B62" s="17"/>
      <c r="C62" s="10"/>
      <c r="D62" s="10"/>
      <c r="E62" s="12"/>
      <c r="F62" s="14"/>
      <c r="G62" s="14"/>
      <c r="H62" s="12"/>
      <c r="I62" s="14"/>
      <c r="J62" s="14"/>
      <c r="K62" s="12"/>
      <c r="L62" s="14"/>
      <c r="M62" s="14"/>
    </row>
    <row r="63" spans="1:13" s="29" customFormat="1" ht="15.75" x14ac:dyDescent="0.25">
      <c r="A63" s="16" t="s">
        <v>124</v>
      </c>
      <c r="B63" s="11" t="s">
        <v>125</v>
      </c>
      <c r="C63" s="11"/>
      <c r="D63" s="11"/>
      <c r="E63" s="16"/>
      <c r="F63" s="16"/>
      <c r="G63" s="16"/>
      <c r="H63" s="16"/>
      <c r="I63" s="16"/>
      <c r="J63" s="16"/>
      <c r="K63" s="16"/>
      <c r="L63" s="16"/>
      <c r="M63" s="16"/>
    </row>
    <row r="64" spans="1:13" s="29" customFormat="1" ht="33.75" customHeight="1" x14ac:dyDescent="0.25">
      <c r="A64" s="10"/>
      <c r="B64" s="75" t="s">
        <v>352</v>
      </c>
      <c r="C64" s="88" t="s">
        <v>262</v>
      </c>
      <c r="D64" s="88"/>
      <c r="E64" s="13">
        <v>0</v>
      </c>
      <c r="F64" s="13">
        <v>25</v>
      </c>
      <c r="G64" s="13">
        <f>E64+F64</f>
        <v>25</v>
      </c>
      <c r="H64" s="13">
        <v>0</v>
      </c>
      <c r="I64" s="13">
        <v>0</v>
      </c>
      <c r="J64" s="13">
        <f>H64+I64</f>
        <v>0</v>
      </c>
      <c r="K64" s="13">
        <f>E64-H64</f>
        <v>0</v>
      </c>
      <c r="L64" s="13">
        <f>F64-I64</f>
        <v>25</v>
      </c>
      <c r="M64" s="13">
        <f>K64+L64</f>
        <v>25</v>
      </c>
    </row>
    <row r="65" spans="1:13" s="29" customFormat="1" ht="15" customHeight="1" x14ac:dyDescent="0.25">
      <c r="A65" s="10"/>
      <c r="B65" s="75"/>
      <c r="C65" s="88"/>
      <c r="D65" s="88"/>
      <c r="E65" s="13"/>
      <c r="F65" s="13"/>
      <c r="G65" s="13"/>
      <c r="H65" s="13"/>
      <c r="I65" s="13"/>
      <c r="J65" s="13"/>
      <c r="K65" s="13"/>
      <c r="L65" s="13"/>
      <c r="M65" s="13"/>
    </row>
    <row r="66" spans="1:13" s="29" customFormat="1" ht="15.75" x14ac:dyDescent="0.25">
      <c r="A66" s="16" t="s">
        <v>130</v>
      </c>
      <c r="B66" s="11" t="s">
        <v>131</v>
      </c>
      <c r="C66" s="11"/>
      <c r="D66" s="11"/>
      <c r="E66" s="16"/>
      <c r="F66" s="16"/>
      <c r="G66" s="16"/>
      <c r="H66" s="16"/>
      <c r="I66" s="16"/>
      <c r="J66" s="16"/>
      <c r="K66" s="16"/>
      <c r="L66" s="16"/>
      <c r="M66" s="16"/>
    </row>
    <row r="67" spans="1:13" s="29" customFormat="1" ht="30" x14ac:dyDescent="0.25">
      <c r="A67" s="16"/>
      <c r="B67" s="75" t="s">
        <v>276</v>
      </c>
      <c r="C67" s="88" t="s">
        <v>55</v>
      </c>
      <c r="D67" s="88"/>
      <c r="E67" s="12">
        <v>0</v>
      </c>
      <c r="F67" s="12">
        <v>2.8</v>
      </c>
      <c r="G67" s="12">
        <f>E67+F67</f>
        <v>2.8</v>
      </c>
      <c r="H67" s="12">
        <v>0</v>
      </c>
      <c r="I67" s="12">
        <v>0</v>
      </c>
      <c r="J67" s="12">
        <f>H67+I67</f>
        <v>0</v>
      </c>
      <c r="K67" s="21">
        <f>E67-H67</f>
        <v>0</v>
      </c>
      <c r="L67" s="12">
        <f>F67-I67</f>
        <v>2.8</v>
      </c>
      <c r="M67" s="12">
        <f>K67+L67</f>
        <v>2.8</v>
      </c>
    </row>
    <row r="68" spans="1:13" s="29" customFormat="1" ht="15.75" x14ac:dyDescent="0.25">
      <c r="A68" s="66"/>
      <c r="B68" s="87"/>
      <c r="C68" s="89"/>
      <c r="D68" s="89"/>
      <c r="E68" s="47"/>
      <c r="F68" s="47"/>
      <c r="G68" s="47"/>
      <c r="H68" s="47"/>
      <c r="I68" s="47"/>
      <c r="J68" s="47"/>
      <c r="K68" s="81"/>
      <c r="L68" s="47"/>
      <c r="M68" s="48"/>
    </row>
    <row r="69" spans="1:13" s="29" customFormat="1" ht="32.25" customHeight="1" x14ac:dyDescent="0.25">
      <c r="A69" s="177" t="s">
        <v>353</v>
      </c>
      <c r="B69" s="180"/>
      <c r="C69" s="180"/>
      <c r="D69" s="180"/>
      <c r="E69" s="180"/>
      <c r="F69" s="180"/>
      <c r="G69" s="180"/>
      <c r="H69" s="180"/>
      <c r="I69" s="180"/>
      <c r="J69" s="180"/>
      <c r="K69" s="180"/>
      <c r="L69" s="180"/>
      <c r="M69" s="181"/>
    </row>
    <row r="70" spans="1:13" s="29" customFormat="1" ht="15.75" x14ac:dyDescent="0.25">
      <c r="A70" s="10" t="s">
        <v>120</v>
      </c>
      <c r="B70" s="11" t="s">
        <v>121</v>
      </c>
      <c r="C70" s="11"/>
      <c r="D70" s="11"/>
      <c r="E70" s="11"/>
      <c r="F70" s="11"/>
      <c r="G70" s="11"/>
      <c r="H70" s="11"/>
      <c r="I70" s="11"/>
      <c r="J70" s="11"/>
      <c r="K70" s="11"/>
      <c r="L70" s="11"/>
      <c r="M70" s="11"/>
    </row>
    <row r="71" spans="1:13" s="29" customFormat="1" ht="15.75" x14ac:dyDescent="0.25">
      <c r="A71" s="10"/>
      <c r="B71" s="17" t="s">
        <v>98</v>
      </c>
      <c r="C71" s="10" t="s">
        <v>55</v>
      </c>
      <c r="D71" s="10"/>
      <c r="E71" s="12">
        <v>0</v>
      </c>
      <c r="F71" s="14">
        <v>60</v>
      </c>
      <c r="G71" s="14">
        <f>E71+F71</f>
        <v>60</v>
      </c>
      <c r="H71" s="12">
        <v>0</v>
      </c>
      <c r="I71" s="14">
        <v>6.6</v>
      </c>
      <c r="J71" s="14">
        <f>H71+I71</f>
        <v>6.6</v>
      </c>
      <c r="K71" s="12">
        <f>E71-H71</f>
        <v>0</v>
      </c>
      <c r="L71" s="14">
        <f>F71-J71</f>
        <v>53.4</v>
      </c>
      <c r="M71" s="14">
        <f>K71+L71</f>
        <v>53.4</v>
      </c>
    </row>
    <row r="72" spans="1:13" s="29" customFormat="1" ht="15.75" x14ac:dyDescent="0.25">
      <c r="A72" s="10"/>
      <c r="B72" s="17"/>
      <c r="C72" s="10"/>
      <c r="D72" s="10"/>
      <c r="E72" s="12"/>
      <c r="F72" s="14"/>
      <c r="G72" s="14"/>
      <c r="H72" s="12"/>
      <c r="I72" s="14"/>
      <c r="J72" s="14"/>
      <c r="K72" s="12"/>
      <c r="L72" s="14"/>
      <c r="M72" s="14"/>
    </row>
    <row r="73" spans="1:13" s="29" customFormat="1" ht="15.75" x14ac:dyDescent="0.25">
      <c r="A73" s="16" t="s">
        <v>124</v>
      </c>
      <c r="B73" s="11" t="s">
        <v>125</v>
      </c>
      <c r="C73" s="11"/>
      <c r="D73" s="11"/>
      <c r="E73" s="16"/>
      <c r="F73" s="16"/>
      <c r="G73" s="16"/>
      <c r="H73" s="16"/>
      <c r="I73" s="16"/>
      <c r="J73" s="16"/>
      <c r="K73" s="16"/>
      <c r="L73" s="16"/>
      <c r="M73" s="16"/>
    </row>
    <row r="74" spans="1:13" s="29" customFormat="1" ht="15.75" x14ac:dyDescent="0.25">
      <c r="A74" s="10"/>
      <c r="B74" s="75" t="s">
        <v>354</v>
      </c>
      <c r="C74" s="88" t="s">
        <v>262</v>
      </c>
      <c r="D74" s="88"/>
      <c r="E74" s="13">
        <v>0</v>
      </c>
      <c r="F74" s="13">
        <v>1</v>
      </c>
      <c r="G74" s="13">
        <f>E74+F74</f>
        <v>1</v>
      </c>
      <c r="H74" s="13">
        <v>0</v>
      </c>
      <c r="I74" s="13">
        <v>1</v>
      </c>
      <c r="J74" s="13">
        <f>H74+I74</f>
        <v>1</v>
      </c>
      <c r="K74" s="13">
        <f>E74-H74</f>
        <v>0</v>
      </c>
      <c r="L74" s="13">
        <f>F74-I74</f>
        <v>0</v>
      </c>
      <c r="M74" s="13">
        <f>K74+L74</f>
        <v>0</v>
      </c>
    </row>
    <row r="75" spans="1:13" s="29" customFormat="1" ht="15.75" x14ac:dyDescent="0.25">
      <c r="A75" s="10"/>
      <c r="B75" s="75"/>
      <c r="C75" s="88"/>
      <c r="D75" s="88"/>
      <c r="E75" s="13"/>
      <c r="F75" s="13"/>
      <c r="G75" s="13"/>
      <c r="H75" s="13"/>
      <c r="I75" s="13"/>
      <c r="J75" s="13"/>
      <c r="K75" s="13"/>
      <c r="L75" s="13"/>
      <c r="M75" s="13"/>
    </row>
    <row r="76" spans="1:13" s="29" customFormat="1" ht="15.75" x14ac:dyDescent="0.25">
      <c r="A76" s="16" t="s">
        <v>130</v>
      </c>
      <c r="B76" s="11" t="s">
        <v>131</v>
      </c>
      <c r="C76" s="11"/>
      <c r="D76" s="11"/>
      <c r="E76" s="16"/>
      <c r="F76" s="16"/>
      <c r="G76" s="16"/>
      <c r="H76" s="16"/>
      <c r="I76" s="16"/>
      <c r="J76" s="16"/>
      <c r="K76" s="16"/>
      <c r="L76" s="16"/>
      <c r="M76" s="16"/>
    </row>
    <row r="77" spans="1:13" s="29" customFormat="1" ht="30" x14ac:dyDescent="0.25">
      <c r="A77" s="16"/>
      <c r="B77" s="75" t="s">
        <v>276</v>
      </c>
      <c r="C77" s="88" t="s">
        <v>55</v>
      </c>
      <c r="D77" s="88"/>
      <c r="E77" s="12">
        <v>0</v>
      </c>
      <c r="F77" s="14">
        <v>60</v>
      </c>
      <c r="G77" s="14">
        <f>E77+F77</f>
        <v>60</v>
      </c>
      <c r="H77" s="12">
        <v>0</v>
      </c>
      <c r="I77" s="14">
        <v>6.6</v>
      </c>
      <c r="J77" s="14">
        <f>H77+I77</f>
        <v>6.6</v>
      </c>
      <c r="K77" s="21">
        <f>E77-H77</f>
        <v>0</v>
      </c>
      <c r="L77" s="14">
        <f>F77-I77</f>
        <v>53.4</v>
      </c>
      <c r="M77" s="14">
        <f>K77+L77</f>
        <v>53.4</v>
      </c>
    </row>
    <row r="78" spans="1:13" hidden="1" outlineLevel="1" x14ac:dyDescent="0.25">
      <c r="A78" s="4">
        <v>4</v>
      </c>
      <c r="B78" s="5" t="s">
        <v>21</v>
      </c>
      <c r="C78" s="5"/>
      <c r="D78" s="5"/>
      <c r="E78" s="5"/>
      <c r="F78" s="5"/>
      <c r="G78" s="5"/>
      <c r="H78" s="5"/>
      <c r="I78" s="5"/>
      <c r="J78" s="5"/>
      <c r="K78" s="5"/>
      <c r="L78" s="5"/>
      <c r="M78" s="5"/>
    </row>
    <row r="79" spans="1:13" hidden="1" outlineLevel="1" x14ac:dyDescent="0.25">
      <c r="A79" s="5"/>
      <c r="B79" s="5" t="s">
        <v>19</v>
      </c>
      <c r="C79" s="5"/>
      <c r="D79" s="5"/>
      <c r="E79" s="5"/>
      <c r="F79" s="5"/>
      <c r="G79" s="5"/>
      <c r="H79" s="5"/>
      <c r="I79" s="5"/>
      <c r="J79" s="5"/>
      <c r="K79" s="5"/>
      <c r="L79" s="5"/>
      <c r="M79" s="5"/>
    </row>
    <row r="80" spans="1:13" collapsed="1" x14ac:dyDescent="0.25"/>
    <row r="81" spans="1:10" ht="32.25" customHeight="1" x14ac:dyDescent="0.25">
      <c r="A81" s="162" t="s">
        <v>22</v>
      </c>
      <c r="B81" s="162"/>
      <c r="C81" s="162"/>
      <c r="D81" s="162"/>
      <c r="E81" s="162"/>
      <c r="G81" t="s">
        <v>23</v>
      </c>
      <c r="J81" t="s">
        <v>25</v>
      </c>
    </row>
    <row r="82" spans="1:10" x14ac:dyDescent="0.25">
      <c r="G82" s="163" t="s">
        <v>24</v>
      </c>
      <c r="H82" s="163"/>
    </row>
    <row r="84" spans="1:10" x14ac:dyDescent="0.25">
      <c r="A84" t="s">
        <v>26</v>
      </c>
      <c r="G84" t="s">
        <v>23</v>
      </c>
      <c r="J84" t="s">
        <v>27</v>
      </c>
    </row>
    <row r="85" spans="1:10" x14ac:dyDescent="0.25">
      <c r="G85" s="163" t="s">
        <v>24</v>
      </c>
      <c r="H85" s="163"/>
    </row>
  </sheetData>
  <mergeCells count="24">
    <mergeCell ref="A6:L6"/>
    <mergeCell ref="A7:L7"/>
    <mergeCell ref="A8:L8"/>
    <mergeCell ref="A9:L9"/>
    <mergeCell ref="A12:C12"/>
    <mergeCell ref="F12:M12"/>
    <mergeCell ref="A13:E13"/>
    <mergeCell ref="G13:L13"/>
    <mergeCell ref="A15:A16"/>
    <mergeCell ref="B15:B16"/>
    <mergeCell ref="C15:C16"/>
    <mergeCell ref="D15:D16"/>
    <mergeCell ref="E15:G15"/>
    <mergeCell ref="H15:J15"/>
    <mergeCell ref="K15:M15"/>
    <mergeCell ref="A49:M49"/>
    <mergeCell ref="A81:E81"/>
    <mergeCell ref="G82:H82"/>
    <mergeCell ref="G85:H85"/>
    <mergeCell ref="A17:M17"/>
    <mergeCell ref="A27:M27"/>
    <mergeCell ref="A69:M69"/>
    <mergeCell ref="A59:M59"/>
    <mergeCell ref="A37:M37"/>
  </mergeCells>
  <pageMargins left="0.7" right="0.7" top="0.75" bottom="0.75" header="0.3" footer="0.3"/>
  <pageSetup paperSize="9" scale="90" fitToHeight="0" orientation="landscape" verticalDpi="0" r:id="rId1"/>
  <headerFooter>
    <oddHeader>&amp;C&amp;P</oddHead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Q43"/>
  <sheetViews>
    <sheetView topLeftCell="A10" zoomScaleNormal="100" workbookViewId="0">
      <selection activeCell="D3" sqref="D1:D1048576"/>
    </sheetView>
  </sheetViews>
  <sheetFormatPr defaultRowHeight="15" outlineLevelRow="1" outlineLevelCol="1" x14ac:dyDescent="0.25"/>
  <cols>
    <col min="2" max="2" width="29.28515625" customWidth="1"/>
    <col min="4" max="4" width="0" hidden="1" customWidth="1" outlineLevel="1"/>
    <col min="5" max="5" width="10" customWidth="1" collapsed="1"/>
    <col min="6" max="6" width="12.5703125" customWidth="1"/>
    <col min="8" max="8" width="10" customWidth="1"/>
    <col min="9" max="9" width="11" customWidth="1"/>
    <col min="11" max="11" width="10.42578125" customWidth="1"/>
    <col min="12" max="12" width="13.42578125" customWidth="1"/>
  </cols>
  <sheetData>
    <row r="1" spans="1:17" ht="16.5" x14ac:dyDescent="0.25">
      <c r="A1" s="1"/>
      <c r="K1" t="s">
        <v>0</v>
      </c>
    </row>
    <row r="2" spans="1:17" ht="16.5" x14ac:dyDescent="0.25">
      <c r="A2" s="1"/>
      <c r="K2" t="s">
        <v>12</v>
      </c>
    </row>
    <row r="3" spans="1:17" ht="16.5" x14ac:dyDescent="0.25">
      <c r="A3" s="1"/>
      <c r="K3" t="s">
        <v>13</v>
      </c>
    </row>
    <row r="4" spans="1:17" ht="16.5" x14ac:dyDescent="0.25">
      <c r="A4" s="1"/>
      <c r="K4" t="s">
        <v>14</v>
      </c>
    </row>
    <row r="5" spans="1:17" ht="16.5" x14ac:dyDescent="0.25">
      <c r="A5" s="1" t="s">
        <v>1</v>
      </c>
    </row>
    <row r="6" spans="1:17" ht="30" customHeight="1" x14ac:dyDescent="0.3">
      <c r="A6" s="156" t="s">
        <v>15</v>
      </c>
      <c r="B6" s="156"/>
      <c r="C6" s="156"/>
      <c r="D6" s="156"/>
      <c r="E6" s="156"/>
      <c r="F6" s="156"/>
      <c r="G6" s="156"/>
      <c r="H6" s="156"/>
      <c r="I6" s="156"/>
      <c r="J6" s="156"/>
      <c r="K6" s="156"/>
      <c r="L6" s="156"/>
    </row>
    <row r="7" spans="1:17" ht="36.75" customHeight="1" x14ac:dyDescent="0.25">
      <c r="A7" s="157" t="s">
        <v>28</v>
      </c>
      <c r="B7" s="157"/>
      <c r="C7" s="157"/>
      <c r="D7" s="157"/>
      <c r="E7" s="157"/>
      <c r="F7" s="157"/>
      <c r="G7" s="157"/>
      <c r="H7" s="157"/>
      <c r="I7" s="157"/>
      <c r="J7" s="157"/>
      <c r="K7" s="157"/>
      <c r="L7" s="157"/>
    </row>
    <row r="8" spans="1:17" ht="18.75" customHeight="1" x14ac:dyDescent="0.3">
      <c r="A8" s="158" t="s">
        <v>45</v>
      </c>
      <c r="B8" s="158"/>
      <c r="C8" s="158"/>
      <c r="D8" s="158"/>
      <c r="E8" s="158"/>
      <c r="F8" s="158"/>
      <c r="G8" s="158"/>
      <c r="H8" s="158"/>
      <c r="I8" s="158"/>
      <c r="J8" s="158"/>
      <c r="K8" s="158"/>
      <c r="L8" s="158"/>
    </row>
    <row r="9" spans="1:17" s="7" customFormat="1" ht="15" customHeight="1" x14ac:dyDescent="0.2">
      <c r="A9" s="159" t="s">
        <v>16</v>
      </c>
      <c r="B9" s="159"/>
      <c r="C9" s="159"/>
      <c r="D9" s="159"/>
      <c r="E9" s="159"/>
      <c r="F9" s="159"/>
      <c r="G9" s="159"/>
      <c r="H9" s="159"/>
      <c r="I9" s="159"/>
      <c r="J9" s="159"/>
      <c r="K9" s="159"/>
      <c r="L9" s="159"/>
    </row>
    <row r="11" spans="1:17" ht="29.25" customHeight="1" x14ac:dyDescent="0.3">
      <c r="A11" s="1" t="s">
        <v>1</v>
      </c>
      <c r="E11" s="74" t="s">
        <v>46</v>
      </c>
      <c r="F11" s="74"/>
      <c r="G11" s="6"/>
      <c r="H11" s="6"/>
      <c r="I11" s="6"/>
      <c r="J11" s="6"/>
    </row>
    <row r="12" spans="1:17" ht="27.75" customHeight="1" x14ac:dyDescent="0.25">
      <c r="A12" s="160">
        <v>4119180</v>
      </c>
      <c r="B12" s="160"/>
      <c r="C12" s="160"/>
      <c r="D12" s="27"/>
      <c r="F12" s="202" t="s">
        <v>97</v>
      </c>
      <c r="G12" s="202"/>
      <c r="H12" s="202"/>
      <c r="I12" s="202"/>
      <c r="J12" s="202"/>
      <c r="K12" s="202"/>
      <c r="L12" s="202"/>
      <c r="M12" s="202"/>
    </row>
    <row r="13" spans="1:17" s="7" customFormat="1" ht="39.75" customHeight="1" x14ac:dyDescent="0.2">
      <c r="A13" s="165" t="s">
        <v>42</v>
      </c>
      <c r="B13" s="165"/>
      <c r="C13" s="165"/>
      <c r="D13" s="165"/>
      <c r="E13" s="165"/>
      <c r="G13" s="165" t="s">
        <v>40</v>
      </c>
      <c r="H13" s="165"/>
      <c r="I13" s="165"/>
      <c r="J13" s="165"/>
      <c r="K13" s="165"/>
      <c r="L13" s="165"/>
    </row>
    <row r="15" spans="1:17" ht="44.25" customHeight="1" x14ac:dyDescent="0.25">
      <c r="A15" s="166" t="s">
        <v>2</v>
      </c>
      <c r="B15" s="167" t="s">
        <v>3</v>
      </c>
      <c r="C15" s="167" t="s">
        <v>4</v>
      </c>
      <c r="D15" s="167" t="s">
        <v>5</v>
      </c>
      <c r="E15" s="167" t="s">
        <v>9</v>
      </c>
      <c r="F15" s="167"/>
      <c r="G15" s="167"/>
      <c r="H15" s="167" t="s">
        <v>10</v>
      </c>
      <c r="I15" s="167"/>
      <c r="J15" s="167"/>
      <c r="K15" s="167" t="s">
        <v>11</v>
      </c>
      <c r="L15" s="167"/>
      <c r="M15" s="167"/>
      <c r="N15" s="2"/>
      <c r="O15" s="2"/>
      <c r="P15" s="2"/>
      <c r="Q15" s="2"/>
    </row>
    <row r="16" spans="1:17" ht="30" x14ac:dyDescent="0.25">
      <c r="A16" s="166"/>
      <c r="B16" s="167"/>
      <c r="C16" s="167"/>
      <c r="D16" s="167"/>
      <c r="E16" s="8" t="s">
        <v>6</v>
      </c>
      <c r="F16" s="8" t="s">
        <v>7</v>
      </c>
      <c r="G16" s="8" t="s">
        <v>8</v>
      </c>
      <c r="H16" s="8" t="s">
        <v>6</v>
      </c>
      <c r="I16" s="8" t="s">
        <v>7</v>
      </c>
      <c r="J16" s="8" t="s">
        <v>8</v>
      </c>
      <c r="K16" s="8" t="s">
        <v>6</v>
      </c>
      <c r="L16" s="8" t="s">
        <v>7</v>
      </c>
      <c r="M16" s="8" t="s">
        <v>8</v>
      </c>
      <c r="N16" s="2"/>
      <c r="O16" s="2"/>
      <c r="P16" s="2"/>
      <c r="Q16" s="2"/>
    </row>
    <row r="17" spans="1:13" s="29" customFormat="1" ht="36.75" customHeight="1" x14ac:dyDescent="0.25">
      <c r="A17" s="177" t="s">
        <v>355</v>
      </c>
      <c r="B17" s="180"/>
      <c r="C17" s="180"/>
      <c r="D17" s="180"/>
      <c r="E17" s="180"/>
      <c r="F17" s="180"/>
      <c r="G17" s="180"/>
      <c r="H17" s="180"/>
      <c r="I17" s="180"/>
      <c r="J17" s="180"/>
      <c r="K17" s="180"/>
      <c r="L17" s="180"/>
      <c r="M17" s="181"/>
    </row>
    <row r="18" spans="1:13" s="29" customFormat="1" ht="15.75" x14ac:dyDescent="0.25">
      <c r="A18" s="10" t="s">
        <v>120</v>
      </c>
      <c r="B18" s="11" t="s">
        <v>121</v>
      </c>
      <c r="C18" s="11"/>
      <c r="D18" s="11"/>
      <c r="E18" s="11"/>
      <c r="F18" s="11"/>
      <c r="G18" s="11"/>
      <c r="H18" s="11"/>
      <c r="I18" s="11"/>
      <c r="J18" s="11"/>
      <c r="K18" s="11"/>
      <c r="L18" s="11"/>
      <c r="M18" s="11"/>
    </row>
    <row r="19" spans="1:13" s="29" customFormat="1" ht="15.75" x14ac:dyDescent="0.25">
      <c r="A19" s="10"/>
      <c r="B19" s="9" t="s">
        <v>98</v>
      </c>
      <c r="C19" s="16" t="s">
        <v>55</v>
      </c>
      <c r="D19" s="16"/>
      <c r="E19" s="12"/>
      <c r="F19" s="12">
        <v>251</v>
      </c>
      <c r="G19" s="12">
        <f>E19+F19</f>
        <v>251</v>
      </c>
      <c r="H19" s="12"/>
      <c r="I19" s="12">
        <v>160.9</v>
      </c>
      <c r="J19" s="12">
        <f>H19+I19</f>
        <v>160.9</v>
      </c>
      <c r="K19" s="12">
        <f>E19-H19</f>
        <v>0</v>
      </c>
      <c r="L19" s="12">
        <f t="shared" ref="L19:M19" si="0">F19-I19</f>
        <v>90.1</v>
      </c>
      <c r="M19" s="12">
        <f t="shared" si="0"/>
        <v>90.1</v>
      </c>
    </row>
    <row r="20" spans="1:13" s="29" customFormat="1" ht="15.75" x14ac:dyDescent="0.25">
      <c r="A20" s="10"/>
      <c r="B20" s="9"/>
      <c r="C20" s="16"/>
      <c r="D20" s="16"/>
      <c r="E20" s="12"/>
      <c r="F20" s="14"/>
      <c r="G20" s="14"/>
      <c r="H20" s="12"/>
      <c r="I20" s="14"/>
      <c r="J20" s="14"/>
      <c r="K20" s="12"/>
      <c r="L20" s="12"/>
      <c r="M20" s="12"/>
    </row>
    <row r="21" spans="1:13" s="29" customFormat="1" ht="15.75" x14ac:dyDescent="0.25">
      <c r="A21" s="16" t="s">
        <v>124</v>
      </c>
      <c r="B21" s="11" t="s">
        <v>125</v>
      </c>
      <c r="C21" s="11"/>
      <c r="D21" s="11"/>
      <c r="E21" s="16"/>
      <c r="F21" s="16"/>
      <c r="G21" s="16"/>
      <c r="H21" s="16"/>
      <c r="I21" s="16"/>
      <c r="J21" s="16"/>
      <c r="K21" s="16"/>
      <c r="L21" s="16"/>
      <c r="M21" s="16"/>
    </row>
    <row r="22" spans="1:13" s="29" customFormat="1" ht="47.25" x14ac:dyDescent="0.25">
      <c r="A22" s="16"/>
      <c r="B22" s="9" t="s">
        <v>356</v>
      </c>
      <c r="C22" s="10" t="s">
        <v>49</v>
      </c>
      <c r="D22" s="10"/>
      <c r="E22" s="13"/>
      <c r="F22" s="13">
        <v>1673</v>
      </c>
      <c r="G22" s="13">
        <f>E22+F22</f>
        <v>1673</v>
      </c>
      <c r="H22" s="10"/>
      <c r="I22" s="13">
        <v>1073</v>
      </c>
      <c r="J22" s="13">
        <f>H22+I22</f>
        <v>1073</v>
      </c>
      <c r="K22" s="13">
        <f>E22-H22</f>
        <v>0</v>
      </c>
      <c r="L22" s="13">
        <f t="shared" ref="L22:M22" si="1">F22-I22</f>
        <v>600</v>
      </c>
      <c r="M22" s="13">
        <f t="shared" si="1"/>
        <v>600</v>
      </c>
    </row>
    <row r="23" spans="1:13" s="29" customFormat="1" ht="15.75" x14ac:dyDescent="0.25">
      <c r="A23" s="16"/>
      <c r="B23" s="9"/>
      <c r="C23" s="10"/>
      <c r="D23" s="10"/>
      <c r="E23" s="13"/>
      <c r="F23" s="13"/>
      <c r="G23" s="13"/>
      <c r="H23" s="10"/>
      <c r="I23" s="13"/>
      <c r="J23" s="13"/>
      <c r="K23" s="13"/>
      <c r="L23" s="13"/>
      <c r="M23" s="13"/>
    </row>
    <row r="24" spans="1:13" s="29" customFormat="1" ht="15.75" x14ac:dyDescent="0.25">
      <c r="A24" s="16" t="s">
        <v>130</v>
      </c>
      <c r="B24" s="11" t="s">
        <v>131</v>
      </c>
      <c r="C24" s="11"/>
      <c r="D24" s="11"/>
      <c r="E24" s="16"/>
      <c r="F24" s="16"/>
      <c r="G24" s="16"/>
      <c r="H24" s="16"/>
      <c r="I24" s="16"/>
      <c r="J24" s="16"/>
      <c r="K24" s="16"/>
      <c r="L24" s="16"/>
      <c r="M24" s="16"/>
    </row>
    <row r="25" spans="1:13" s="29" customFormat="1" ht="31.5" x14ac:dyDescent="0.25">
      <c r="A25" s="16"/>
      <c r="B25" s="9" t="s">
        <v>357</v>
      </c>
      <c r="C25" s="10" t="s">
        <v>102</v>
      </c>
      <c r="D25" s="10"/>
      <c r="E25" s="12"/>
      <c r="F25" s="12">
        <v>0.15</v>
      </c>
      <c r="G25" s="12">
        <f>E25+F25</f>
        <v>0.15</v>
      </c>
      <c r="H25" s="12"/>
      <c r="I25" s="12">
        <v>0.15</v>
      </c>
      <c r="J25" s="12">
        <f>H25+I25</f>
        <v>0.15</v>
      </c>
      <c r="K25" s="12">
        <f>E25-H25</f>
        <v>0</v>
      </c>
      <c r="L25" s="12">
        <f t="shared" ref="L25:M25" si="2">F25-I25</f>
        <v>0</v>
      </c>
      <c r="M25" s="12">
        <f t="shared" si="2"/>
        <v>0</v>
      </c>
    </row>
    <row r="26" spans="1:13" s="29" customFormat="1" ht="15.75" x14ac:dyDescent="0.25">
      <c r="A26" s="66"/>
      <c r="B26" s="86"/>
      <c r="C26" s="44"/>
      <c r="D26" s="44"/>
      <c r="E26" s="47"/>
      <c r="F26" s="68"/>
      <c r="G26" s="68"/>
      <c r="H26" s="47"/>
      <c r="I26" s="68"/>
      <c r="J26" s="68"/>
      <c r="K26" s="47"/>
      <c r="L26" s="47"/>
      <c r="M26" s="48"/>
    </row>
    <row r="27" spans="1:13" s="29" customFormat="1" ht="15.75" customHeight="1" x14ac:dyDescent="0.25">
      <c r="A27" s="177" t="s">
        <v>358</v>
      </c>
      <c r="B27" s="180"/>
      <c r="C27" s="180"/>
      <c r="D27" s="180"/>
      <c r="E27" s="180"/>
      <c r="F27" s="180"/>
      <c r="G27" s="180"/>
      <c r="H27" s="180"/>
      <c r="I27" s="180"/>
      <c r="J27" s="180"/>
      <c r="K27" s="180"/>
      <c r="L27" s="180"/>
      <c r="M27" s="181"/>
    </row>
    <row r="28" spans="1:13" s="29" customFormat="1" ht="15.75" x14ac:dyDescent="0.25">
      <c r="A28" s="10" t="s">
        <v>120</v>
      </c>
      <c r="B28" s="11" t="s">
        <v>121</v>
      </c>
      <c r="C28" s="11"/>
      <c r="D28" s="11"/>
      <c r="E28" s="11"/>
      <c r="F28" s="11"/>
      <c r="G28" s="11"/>
      <c r="H28" s="11"/>
      <c r="I28" s="11"/>
      <c r="J28" s="11"/>
      <c r="K28" s="11"/>
      <c r="L28" s="11"/>
      <c r="M28" s="11"/>
    </row>
    <row r="29" spans="1:13" s="29" customFormat="1" ht="15.75" x14ac:dyDescent="0.25">
      <c r="A29" s="10"/>
      <c r="B29" s="9" t="s">
        <v>98</v>
      </c>
      <c r="C29" s="16" t="s">
        <v>55</v>
      </c>
      <c r="D29" s="16"/>
      <c r="E29" s="12"/>
      <c r="F29" s="12">
        <v>4500</v>
      </c>
      <c r="G29" s="12">
        <f>E29+F29</f>
        <v>4500</v>
      </c>
      <c r="H29" s="12"/>
      <c r="I29" s="12">
        <v>69.5</v>
      </c>
      <c r="J29" s="12">
        <f>H29+I29</f>
        <v>69.5</v>
      </c>
      <c r="K29" s="12">
        <f>E29-H29</f>
        <v>0</v>
      </c>
      <c r="L29" s="12">
        <f t="shared" ref="L29:M29" si="3">F29-I29</f>
        <v>4430.5</v>
      </c>
      <c r="M29" s="12">
        <f t="shared" si="3"/>
        <v>4430.5</v>
      </c>
    </row>
    <row r="30" spans="1:13" s="29" customFormat="1" ht="15.75" x14ac:dyDescent="0.25">
      <c r="A30" s="10"/>
      <c r="B30" s="9"/>
      <c r="C30" s="16"/>
      <c r="D30" s="16"/>
      <c r="E30" s="12"/>
      <c r="F30" s="12"/>
      <c r="G30" s="12"/>
      <c r="H30" s="12"/>
      <c r="I30" s="12"/>
      <c r="J30" s="12"/>
      <c r="K30" s="12"/>
      <c r="L30" s="12"/>
      <c r="M30" s="12"/>
    </row>
    <row r="31" spans="1:13" s="29" customFormat="1" ht="15.75" x14ac:dyDescent="0.25">
      <c r="A31" s="16" t="s">
        <v>124</v>
      </c>
      <c r="B31" s="11" t="s">
        <v>125</v>
      </c>
      <c r="C31" s="11"/>
      <c r="D31" s="11"/>
      <c r="E31" s="16"/>
      <c r="F31" s="16"/>
      <c r="G31" s="16"/>
      <c r="H31" s="16"/>
      <c r="I31" s="16"/>
      <c r="J31" s="16"/>
      <c r="K31" s="16"/>
      <c r="L31" s="16"/>
      <c r="M31" s="16"/>
    </row>
    <row r="32" spans="1:13" s="29" customFormat="1" ht="63" x14ac:dyDescent="0.25">
      <c r="A32" s="16"/>
      <c r="B32" s="9" t="s">
        <v>359</v>
      </c>
      <c r="C32" s="10" t="s">
        <v>49</v>
      </c>
      <c r="D32" s="10"/>
      <c r="E32" s="13"/>
      <c r="F32" s="13">
        <v>50</v>
      </c>
      <c r="G32" s="13">
        <f>E32+F32</f>
        <v>50</v>
      </c>
      <c r="H32" s="10"/>
      <c r="I32" s="13">
        <v>1</v>
      </c>
      <c r="J32" s="13">
        <f>H32+I32</f>
        <v>1</v>
      </c>
      <c r="K32" s="13">
        <f>E32-H32</f>
        <v>0</v>
      </c>
      <c r="L32" s="13">
        <f t="shared" ref="L32:M32" si="4">F32-I32</f>
        <v>49</v>
      </c>
      <c r="M32" s="13">
        <f t="shared" si="4"/>
        <v>49</v>
      </c>
    </row>
    <row r="33" spans="1:13" s="29" customFormat="1" ht="15.75" x14ac:dyDescent="0.25">
      <c r="A33" s="16"/>
      <c r="B33" s="9"/>
      <c r="C33" s="10"/>
      <c r="D33" s="10"/>
      <c r="E33" s="13"/>
      <c r="F33" s="13"/>
      <c r="G33" s="13"/>
      <c r="H33" s="10"/>
      <c r="I33" s="13"/>
      <c r="J33" s="13"/>
      <c r="K33" s="13"/>
      <c r="L33" s="13"/>
      <c r="M33" s="13"/>
    </row>
    <row r="34" spans="1:13" s="29" customFormat="1" ht="15.75" x14ac:dyDescent="0.25">
      <c r="A34" s="16" t="s">
        <v>130</v>
      </c>
      <c r="B34" s="11" t="s">
        <v>131</v>
      </c>
      <c r="C34" s="11"/>
      <c r="D34" s="11"/>
      <c r="E34" s="16"/>
      <c r="F34" s="16"/>
      <c r="G34" s="16"/>
      <c r="H34" s="16"/>
      <c r="I34" s="16"/>
      <c r="J34" s="16"/>
      <c r="K34" s="16"/>
      <c r="L34" s="16"/>
      <c r="M34" s="16"/>
    </row>
    <row r="35" spans="1:13" s="29" customFormat="1" ht="63" x14ac:dyDescent="0.25">
      <c r="A35" s="16"/>
      <c r="B35" s="9" t="s">
        <v>360</v>
      </c>
      <c r="C35" s="10" t="s">
        <v>102</v>
      </c>
      <c r="D35" s="10"/>
      <c r="E35" s="12"/>
      <c r="F35" s="14">
        <v>90</v>
      </c>
      <c r="G35" s="14">
        <f>E35+F35</f>
        <v>90</v>
      </c>
      <c r="H35" s="12"/>
      <c r="I35" s="14">
        <v>69.5</v>
      </c>
      <c r="J35" s="14">
        <f>H35+I35</f>
        <v>69.5</v>
      </c>
      <c r="K35" s="12">
        <f>E35-H35</f>
        <v>0</v>
      </c>
      <c r="L35" s="12">
        <f t="shared" ref="L35:M35" si="5">F35-I35</f>
        <v>20.5</v>
      </c>
      <c r="M35" s="12">
        <f t="shared" si="5"/>
        <v>20.5</v>
      </c>
    </row>
    <row r="36" spans="1:13" hidden="1" outlineLevel="1" x14ac:dyDescent="0.25">
      <c r="A36" s="4">
        <v>4</v>
      </c>
      <c r="B36" s="5" t="s">
        <v>21</v>
      </c>
      <c r="C36" s="5"/>
      <c r="D36" s="5"/>
      <c r="E36" s="5"/>
      <c r="F36" s="5"/>
      <c r="G36" s="5"/>
      <c r="H36" s="5"/>
      <c r="I36" s="5"/>
      <c r="J36" s="5"/>
      <c r="K36" s="5"/>
      <c r="L36" s="5"/>
      <c r="M36" s="5"/>
    </row>
    <row r="37" spans="1:13" hidden="1" outlineLevel="1" x14ac:dyDescent="0.25">
      <c r="A37" s="5"/>
      <c r="B37" s="5" t="s">
        <v>19</v>
      </c>
      <c r="C37" s="5"/>
      <c r="D37" s="5"/>
      <c r="E37" s="5"/>
      <c r="F37" s="5"/>
      <c r="G37" s="5"/>
      <c r="H37" s="5"/>
      <c r="I37" s="5"/>
      <c r="J37" s="5"/>
      <c r="K37" s="5"/>
      <c r="L37" s="5"/>
      <c r="M37" s="5"/>
    </row>
    <row r="38" spans="1:13" collapsed="1" x14ac:dyDescent="0.25"/>
    <row r="39" spans="1:13" ht="32.25" customHeight="1" x14ac:dyDescent="0.25">
      <c r="A39" s="162" t="s">
        <v>22</v>
      </c>
      <c r="B39" s="162"/>
      <c r="C39" s="162"/>
      <c r="D39" s="162"/>
      <c r="E39" s="162"/>
      <c r="G39" t="s">
        <v>23</v>
      </c>
      <c r="J39" t="s">
        <v>25</v>
      </c>
    </row>
    <row r="40" spans="1:13" x14ac:dyDescent="0.25">
      <c r="G40" s="163" t="s">
        <v>24</v>
      </c>
      <c r="H40" s="163"/>
    </row>
    <row r="42" spans="1:13" x14ac:dyDescent="0.25">
      <c r="A42" t="s">
        <v>26</v>
      </c>
      <c r="G42" t="s">
        <v>23</v>
      </c>
      <c r="J42" t="s">
        <v>27</v>
      </c>
    </row>
    <row r="43" spans="1:13" x14ac:dyDescent="0.25">
      <c r="G43" s="163" t="s">
        <v>24</v>
      </c>
      <c r="H43" s="163"/>
    </row>
  </sheetData>
  <mergeCells count="20">
    <mergeCell ref="A6:L6"/>
    <mergeCell ref="A7:L7"/>
    <mergeCell ref="A8:L8"/>
    <mergeCell ref="A9:L9"/>
    <mergeCell ref="A12:C12"/>
    <mergeCell ref="F12:M12"/>
    <mergeCell ref="A13:E13"/>
    <mergeCell ref="G13:L13"/>
    <mergeCell ref="A15:A16"/>
    <mergeCell ref="B15:B16"/>
    <mergeCell ref="C15:C16"/>
    <mergeCell ref="D15:D16"/>
    <mergeCell ref="E15:G15"/>
    <mergeCell ref="H15:J15"/>
    <mergeCell ref="K15:M15"/>
    <mergeCell ref="A39:E39"/>
    <mergeCell ref="G40:H40"/>
    <mergeCell ref="G43:H43"/>
    <mergeCell ref="A17:M17"/>
    <mergeCell ref="A27:M27"/>
  </mergeCells>
  <pageMargins left="0.7" right="0.7" top="0.75" bottom="0.75" header="0.3" footer="0.3"/>
  <pageSetup paperSize="9" scale="92" fitToHeight="0" orientation="landscape" verticalDpi="0" r:id="rId1"/>
  <headerFooter>
    <oddHeader>&amp;C&amp;P</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Q36"/>
  <sheetViews>
    <sheetView tabSelected="1" zoomScaleNormal="100" workbookViewId="0">
      <selection activeCell="B31" sqref="B31"/>
    </sheetView>
  </sheetViews>
  <sheetFormatPr defaultRowHeight="15" outlineLevelRow="1" outlineLevelCol="1" x14ac:dyDescent="0.25"/>
  <cols>
    <col min="2" max="2" width="29.28515625" customWidth="1"/>
    <col min="4" max="4" width="11.140625" hidden="1" customWidth="1" outlineLevel="1"/>
    <col min="5" max="5" width="10" customWidth="1" collapsed="1"/>
    <col min="6" max="6" width="13.140625" customWidth="1"/>
    <col min="8" max="8" width="10" customWidth="1"/>
    <col min="9" max="9" width="13" customWidth="1"/>
    <col min="11" max="11" width="11" customWidth="1"/>
    <col min="12" max="12" width="13.28515625" customWidth="1"/>
  </cols>
  <sheetData>
    <row r="1" spans="1:17" ht="16.5" x14ac:dyDescent="0.25">
      <c r="A1" s="1"/>
      <c r="K1" t="s">
        <v>0</v>
      </c>
    </row>
    <row r="2" spans="1:17" ht="16.5" x14ac:dyDescent="0.25">
      <c r="A2" s="1"/>
      <c r="K2" t="s">
        <v>12</v>
      </c>
    </row>
    <row r="3" spans="1:17" ht="16.5" x14ac:dyDescent="0.25">
      <c r="A3" s="1"/>
      <c r="K3" t="s">
        <v>13</v>
      </c>
    </row>
    <row r="4" spans="1:17" ht="16.5" x14ac:dyDescent="0.25">
      <c r="A4" s="1"/>
      <c r="K4" t="s">
        <v>14</v>
      </c>
    </row>
    <row r="5" spans="1:17" ht="16.5" x14ac:dyDescent="0.25">
      <c r="A5" s="1" t="s">
        <v>1</v>
      </c>
    </row>
    <row r="6" spans="1:17" ht="21.75" customHeight="1" x14ac:dyDescent="0.3">
      <c r="A6" s="156" t="s">
        <v>15</v>
      </c>
      <c r="B6" s="156"/>
      <c r="C6" s="156"/>
      <c r="D6" s="156"/>
      <c r="E6" s="156"/>
      <c r="F6" s="156"/>
      <c r="G6" s="156"/>
      <c r="H6" s="156"/>
      <c r="I6" s="156"/>
      <c r="J6" s="156"/>
      <c r="K6" s="156"/>
      <c r="L6" s="156"/>
    </row>
    <row r="7" spans="1:17" ht="36.75" customHeight="1" x14ac:dyDescent="0.25">
      <c r="A7" s="157" t="s">
        <v>28</v>
      </c>
      <c r="B7" s="157"/>
      <c r="C7" s="157"/>
      <c r="D7" s="157"/>
      <c r="E7" s="157"/>
      <c r="F7" s="157"/>
      <c r="G7" s="157"/>
      <c r="H7" s="157"/>
      <c r="I7" s="157"/>
      <c r="J7" s="157"/>
      <c r="K7" s="157"/>
      <c r="L7" s="157"/>
    </row>
    <row r="8" spans="1:17" ht="18.75" customHeight="1" x14ac:dyDescent="0.3">
      <c r="A8" s="158" t="s">
        <v>45</v>
      </c>
      <c r="B8" s="158"/>
      <c r="C8" s="158"/>
      <c r="D8" s="158"/>
      <c r="E8" s="158"/>
      <c r="F8" s="158"/>
      <c r="G8" s="158"/>
      <c r="H8" s="158"/>
      <c r="I8" s="158"/>
      <c r="J8" s="158"/>
      <c r="K8" s="158"/>
      <c r="L8" s="158"/>
    </row>
    <row r="9" spans="1:17" s="7" customFormat="1" ht="15" customHeight="1" x14ac:dyDescent="0.2">
      <c r="A9" s="159" t="s">
        <v>16</v>
      </c>
      <c r="B9" s="159"/>
      <c r="C9" s="159"/>
      <c r="D9" s="159"/>
      <c r="E9" s="159"/>
      <c r="F9" s="159"/>
      <c r="G9" s="159"/>
      <c r="H9" s="159"/>
      <c r="I9" s="159"/>
      <c r="J9" s="159"/>
      <c r="K9" s="159"/>
      <c r="L9" s="159"/>
    </row>
    <row r="11" spans="1:17" ht="29.25" customHeight="1" x14ac:dyDescent="0.3">
      <c r="A11" s="1" t="s">
        <v>1</v>
      </c>
      <c r="D11" s="164" t="s">
        <v>46</v>
      </c>
      <c r="E11" s="164"/>
      <c r="F11" s="164"/>
      <c r="G11" s="6"/>
      <c r="H11" s="6"/>
      <c r="I11" s="6"/>
      <c r="J11" s="6"/>
    </row>
    <row r="12" spans="1:17" ht="27.75" customHeight="1" x14ac:dyDescent="0.25">
      <c r="A12" s="160">
        <v>4110180</v>
      </c>
      <c r="B12" s="160"/>
      <c r="C12" s="160"/>
      <c r="D12" s="160"/>
      <c r="F12" s="161" t="s">
        <v>47</v>
      </c>
      <c r="G12" s="161"/>
      <c r="H12" s="161"/>
      <c r="I12" s="161"/>
      <c r="J12" s="161"/>
      <c r="K12" s="161"/>
      <c r="L12" s="161"/>
      <c r="M12" s="161"/>
    </row>
    <row r="13" spans="1:17" s="7" customFormat="1" ht="39.75" customHeight="1" x14ac:dyDescent="0.2">
      <c r="A13" s="165" t="s">
        <v>42</v>
      </c>
      <c r="B13" s="165"/>
      <c r="C13" s="165"/>
      <c r="D13" s="165"/>
      <c r="E13" s="165"/>
      <c r="G13" s="165" t="s">
        <v>40</v>
      </c>
      <c r="H13" s="165"/>
      <c r="I13" s="165"/>
      <c r="J13" s="165"/>
      <c r="K13" s="165"/>
      <c r="L13" s="165"/>
    </row>
    <row r="15" spans="1:17" ht="44.25" customHeight="1" x14ac:dyDescent="0.25">
      <c r="A15" s="166" t="s">
        <v>2</v>
      </c>
      <c r="B15" s="167" t="s">
        <v>3</v>
      </c>
      <c r="C15" s="167" t="s">
        <v>4</v>
      </c>
      <c r="D15" s="167" t="s">
        <v>5</v>
      </c>
      <c r="E15" s="167" t="s">
        <v>9</v>
      </c>
      <c r="F15" s="167"/>
      <c r="G15" s="167"/>
      <c r="H15" s="167" t="s">
        <v>10</v>
      </c>
      <c r="I15" s="167"/>
      <c r="J15" s="167"/>
      <c r="K15" s="167" t="s">
        <v>11</v>
      </c>
      <c r="L15" s="167"/>
      <c r="M15" s="167"/>
      <c r="N15" s="2"/>
      <c r="O15" s="2"/>
      <c r="P15" s="2"/>
      <c r="Q15" s="2"/>
    </row>
    <row r="16" spans="1:17" ht="30" x14ac:dyDescent="0.25">
      <c r="A16" s="166"/>
      <c r="B16" s="167"/>
      <c r="C16" s="167"/>
      <c r="D16" s="167"/>
      <c r="E16" s="3" t="s">
        <v>6</v>
      </c>
      <c r="F16" s="3" t="s">
        <v>7</v>
      </c>
      <c r="G16" s="3" t="s">
        <v>8</v>
      </c>
      <c r="H16" s="3" t="s">
        <v>6</v>
      </c>
      <c r="I16" s="3" t="s">
        <v>7</v>
      </c>
      <c r="J16" s="3" t="s">
        <v>8</v>
      </c>
      <c r="K16" s="3" t="s">
        <v>6</v>
      </c>
      <c r="L16" s="3" t="s">
        <v>7</v>
      </c>
      <c r="M16" s="3" t="s">
        <v>8</v>
      </c>
      <c r="N16" s="2"/>
      <c r="O16" s="2"/>
      <c r="P16" s="2"/>
      <c r="Q16" s="2"/>
    </row>
    <row r="17" spans="1:13" x14ac:dyDescent="0.25">
      <c r="A17" s="4">
        <v>1</v>
      </c>
      <c r="B17" s="5" t="s">
        <v>17</v>
      </c>
      <c r="C17" s="5"/>
      <c r="D17" s="5"/>
      <c r="E17" s="5"/>
      <c r="F17" s="5"/>
      <c r="G17" s="5"/>
      <c r="H17" s="5"/>
      <c r="I17" s="5"/>
      <c r="J17" s="5"/>
      <c r="K17" s="5"/>
      <c r="L17" s="5"/>
      <c r="M17" s="5"/>
    </row>
    <row r="18" spans="1:13" ht="21" customHeight="1" x14ac:dyDescent="0.25">
      <c r="A18" s="4"/>
      <c r="B18" s="9" t="s">
        <v>48</v>
      </c>
      <c r="C18" s="10" t="s">
        <v>49</v>
      </c>
      <c r="D18" s="11"/>
      <c r="E18" s="11"/>
      <c r="G18" s="10">
        <v>43</v>
      </c>
      <c r="H18" s="11"/>
      <c r="I18" s="11"/>
      <c r="J18" s="10">
        <v>43</v>
      </c>
      <c r="K18" s="12"/>
      <c r="L18" s="12"/>
      <c r="M18" s="12">
        <f t="shared" ref="M18" si="0">G18-J18</f>
        <v>0</v>
      </c>
    </row>
    <row r="19" spans="1:13" x14ac:dyDescent="0.25">
      <c r="A19" s="4"/>
      <c r="B19" s="5"/>
      <c r="C19" s="5"/>
      <c r="D19" s="5"/>
      <c r="E19" s="5"/>
      <c r="F19" s="5"/>
      <c r="G19" s="5"/>
      <c r="H19" s="5"/>
      <c r="I19" s="5"/>
      <c r="J19" s="5"/>
      <c r="K19" s="5"/>
      <c r="L19" s="5"/>
      <c r="M19" s="5"/>
    </row>
    <row r="20" spans="1:13" x14ac:dyDescent="0.25">
      <c r="A20" s="4">
        <v>2</v>
      </c>
      <c r="B20" s="5" t="s">
        <v>18</v>
      </c>
      <c r="C20" s="5"/>
      <c r="D20" s="5"/>
      <c r="E20" s="5"/>
      <c r="F20" s="5"/>
      <c r="G20" s="5"/>
      <c r="H20" s="5"/>
      <c r="I20" s="5"/>
      <c r="J20" s="5"/>
      <c r="K20" s="5"/>
      <c r="L20" s="5"/>
      <c r="M20" s="5"/>
    </row>
    <row r="21" spans="1:13" ht="51.75" customHeight="1" x14ac:dyDescent="0.25">
      <c r="A21" s="5"/>
      <c r="B21" s="9" t="s">
        <v>50</v>
      </c>
      <c r="C21" s="10" t="s">
        <v>49</v>
      </c>
      <c r="D21" s="5"/>
      <c r="E21" s="5"/>
      <c r="F21" s="5"/>
      <c r="G21" s="13">
        <v>7300</v>
      </c>
      <c r="H21" s="10"/>
      <c r="I21" s="13"/>
      <c r="J21" s="13">
        <v>10440</v>
      </c>
      <c r="K21" s="13"/>
      <c r="L21" s="13"/>
      <c r="M21" s="13">
        <f t="shared" ref="M21:M22" si="1">G21-J21</f>
        <v>-3140</v>
      </c>
    </row>
    <row r="22" spans="1:13" ht="33" customHeight="1" x14ac:dyDescent="0.25">
      <c r="A22" s="5"/>
      <c r="B22" s="9" t="s">
        <v>51</v>
      </c>
      <c r="C22" s="10" t="s">
        <v>49</v>
      </c>
      <c r="D22" s="5"/>
      <c r="E22" s="5"/>
      <c r="F22" s="5"/>
      <c r="G22" s="13">
        <v>90</v>
      </c>
      <c r="H22" s="10"/>
      <c r="I22" s="13"/>
      <c r="J22" s="13">
        <v>95</v>
      </c>
      <c r="K22" s="13"/>
      <c r="L22" s="13"/>
      <c r="M22" s="13">
        <f t="shared" si="1"/>
        <v>-5</v>
      </c>
    </row>
    <row r="23" spans="1:13" x14ac:dyDescent="0.25">
      <c r="A23" s="5"/>
      <c r="B23" s="5"/>
      <c r="C23" s="5"/>
      <c r="D23" s="5"/>
      <c r="E23" s="5"/>
      <c r="F23" s="5"/>
      <c r="G23" s="5"/>
      <c r="H23" s="5"/>
      <c r="I23" s="5"/>
      <c r="J23" s="5"/>
      <c r="K23" s="5"/>
      <c r="L23" s="5"/>
      <c r="M23" s="5"/>
    </row>
    <row r="24" spans="1:13" x14ac:dyDescent="0.25">
      <c r="A24" s="4">
        <v>3</v>
      </c>
      <c r="B24" s="5" t="s">
        <v>20</v>
      </c>
      <c r="C24" s="5"/>
      <c r="D24" s="5"/>
      <c r="E24" s="5"/>
      <c r="F24" s="5"/>
      <c r="G24" s="5"/>
      <c r="H24" s="5"/>
      <c r="I24" s="5"/>
      <c r="J24" s="5"/>
      <c r="K24" s="5"/>
      <c r="L24" s="5"/>
      <c r="M24" s="5"/>
    </row>
    <row r="25" spans="1:13" ht="63" x14ac:dyDescent="0.25">
      <c r="A25" s="4"/>
      <c r="B25" s="9" t="s">
        <v>52</v>
      </c>
      <c r="C25" s="10" t="s">
        <v>49</v>
      </c>
      <c r="D25" s="5"/>
      <c r="E25" s="5"/>
      <c r="F25" s="5"/>
      <c r="G25" s="13">
        <v>188</v>
      </c>
      <c r="H25" s="10"/>
      <c r="I25" s="13"/>
      <c r="J25" s="13">
        <v>758</v>
      </c>
      <c r="K25" s="13"/>
      <c r="L25" s="13"/>
      <c r="M25" s="13">
        <f t="shared" ref="M25:M27" si="2">G25-J25</f>
        <v>-570</v>
      </c>
    </row>
    <row r="26" spans="1:13" ht="47.25" x14ac:dyDescent="0.25">
      <c r="A26" s="4"/>
      <c r="B26" s="9" t="s">
        <v>53</v>
      </c>
      <c r="C26" s="10" t="s">
        <v>49</v>
      </c>
      <c r="D26" s="5"/>
      <c r="E26" s="5"/>
      <c r="F26" s="5"/>
      <c r="G26" s="13">
        <v>2</v>
      </c>
      <c r="H26" s="10"/>
      <c r="I26" s="13"/>
      <c r="J26" s="13">
        <v>2</v>
      </c>
      <c r="K26" s="13"/>
      <c r="L26" s="13"/>
      <c r="M26" s="13"/>
    </row>
    <row r="27" spans="1:13" ht="31.5" x14ac:dyDescent="0.25">
      <c r="A27" s="5"/>
      <c r="B27" s="9" t="s">
        <v>54</v>
      </c>
      <c r="C27" s="10" t="s">
        <v>55</v>
      </c>
      <c r="D27" s="5"/>
      <c r="E27" s="5"/>
      <c r="F27" s="5"/>
      <c r="G27" s="14">
        <v>132.30000000000001</v>
      </c>
      <c r="H27" s="12"/>
      <c r="I27" s="14"/>
      <c r="J27" s="14">
        <v>130.4</v>
      </c>
      <c r="K27" s="12"/>
      <c r="L27" s="12"/>
      <c r="M27" s="12">
        <f t="shared" si="2"/>
        <v>1.9000000000000057</v>
      </c>
    </row>
    <row r="28" spans="1:13" x14ac:dyDescent="0.25">
      <c r="A28" s="5"/>
      <c r="B28" s="5"/>
      <c r="C28" s="5"/>
      <c r="D28" s="5"/>
      <c r="E28" s="5"/>
      <c r="F28" s="5"/>
      <c r="G28" s="5"/>
      <c r="H28" s="5"/>
      <c r="I28" s="5"/>
      <c r="J28" s="5"/>
      <c r="K28" s="5"/>
      <c r="L28" s="5"/>
      <c r="M28" s="5"/>
    </row>
    <row r="29" spans="1:13" hidden="1" outlineLevel="1" x14ac:dyDescent="0.25">
      <c r="A29" s="4">
        <v>4</v>
      </c>
      <c r="B29" s="5" t="s">
        <v>21</v>
      </c>
      <c r="C29" s="5"/>
      <c r="D29" s="5"/>
      <c r="E29" s="5"/>
      <c r="F29" s="5"/>
      <c r="G29" s="5"/>
      <c r="H29" s="5"/>
      <c r="I29" s="5"/>
      <c r="J29" s="5"/>
      <c r="K29" s="5"/>
      <c r="L29" s="5"/>
      <c r="M29" s="5"/>
    </row>
    <row r="30" spans="1:13" hidden="1" outlineLevel="1" x14ac:dyDescent="0.25">
      <c r="A30" s="5"/>
      <c r="B30" s="5" t="s">
        <v>19</v>
      </c>
      <c r="C30" s="5"/>
      <c r="D30" s="5"/>
      <c r="E30" s="5"/>
      <c r="F30" s="5"/>
      <c r="G30" s="5"/>
      <c r="H30" s="5"/>
      <c r="I30" s="5"/>
      <c r="J30" s="5"/>
      <c r="K30" s="5"/>
      <c r="L30" s="5"/>
      <c r="M30" s="5"/>
    </row>
    <row r="31" spans="1:13" collapsed="1" x14ac:dyDescent="0.25"/>
    <row r="32" spans="1:13" ht="32.25" customHeight="1" x14ac:dyDescent="0.25">
      <c r="A32" s="162" t="s">
        <v>22</v>
      </c>
      <c r="B32" s="162"/>
      <c r="C32" s="162"/>
      <c r="D32" s="162"/>
      <c r="E32" s="162"/>
      <c r="G32" t="s">
        <v>23</v>
      </c>
      <c r="J32" t="s">
        <v>25</v>
      </c>
    </row>
    <row r="33" spans="1:10" x14ac:dyDescent="0.25">
      <c r="G33" s="163" t="s">
        <v>24</v>
      </c>
      <c r="H33" s="163"/>
    </row>
    <row r="35" spans="1:10" x14ac:dyDescent="0.25">
      <c r="A35" t="s">
        <v>26</v>
      </c>
      <c r="G35" t="s">
        <v>23</v>
      </c>
      <c r="J35" t="s">
        <v>27</v>
      </c>
    </row>
    <row r="36" spans="1:10" x14ac:dyDescent="0.25">
      <c r="G36" s="163" t="s">
        <v>24</v>
      </c>
      <c r="H36" s="163"/>
    </row>
  </sheetData>
  <mergeCells count="19">
    <mergeCell ref="A32:E32"/>
    <mergeCell ref="G33:H33"/>
    <mergeCell ref="G36:H36"/>
    <mergeCell ref="D11:F11"/>
    <mergeCell ref="A13:E13"/>
    <mergeCell ref="G13:L13"/>
    <mergeCell ref="A15:A16"/>
    <mergeCell ref="B15:B16"/>
    <mergeCell ref="C15:C16"/>
    <mergeCell ref="D15:D16"/>
    <mergeCell ref="E15:G15"/>
    <mergeCell ref="H15:J15"/>
    <mergeCell ref="K15:M15"/>
    <mergeCell ref="A6:L6"/>
    <mergeCell ref="A7:L7"/>
    <mergeCell ref="A8:L8"/>
    <mergeCell ref="A9:L9"/>
    <mergeCell ref="A12:D12"/>
    <mergeCell ref="F12:M12"/>
  </mergeCells>
  <pageMargins left="0.7" right="0.7" top="0.75" bottom="0.75" header="0.3" footer="0.3"/>
  <pageSetup paperSize="9" scale="90" fitToHeight="0" orientation="landscape" r:id="rId1"/>
  <headerFooter>
    <oddHeader>&amp;C&amp;P</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Q35"/>
  <sheetViews>
    <sheetView topLeftCell="A9" zoomScaleNormal="100" workbookViewId="0">
      <selection activeCell="D10" sqref="D1:D1048576"/>
    </sheetView>
  </sheetViews>
  <sheetFormatPr defaultRowHeight="15" outlineLevelRow="1" outlineLevelCol="1" x14ac:dyDescent="0.25"/>
  <cols>
    <col min="2" max="2" width="29.28515625" customWidth="1"/>
    <col min="4" max="4" width="11.140625" hidden="1" customWidth="1" outlineLevel="1"/>
    <col min="5" max="5" width="10" customWidth="1" collapsed="1"/>
    <col min="6" max="6" width="12.140625" customWidth="1"/>
    <col min="8" max="8" width="10" customWidth="1"/>
    <col min="9" max="9" width="12.42578125" customWidth="1"/>
    <col min="11" max="11" width="11" customWidth="1"/>
    <col min="12" max="12" width="12.5703125" customWidth="1"/>
  </cols>
  <sheetData>
    <row r="1" spans="1:17" ht="16.5" x14ac:dyDescent="0.25">
      <c r="A1" s="1"/>
      <c r="K1" t="s">
        <v>0</v>
      </c>
    </row>
    <row r="2" spans="1:17" ht="16.5" x14ac:dyDescent="0.25">
      <c r="A2" s="1"/>
      <c r="K2" t="s">
        <v>12</v>
      </c>
    </row>
    <row r="3" spans="1:17" ht="16.5" x14ac:dyDescent="0.25">
      <c r="A3" s="1"/>
      <c r="K3" t="s">
        <v>13</v>
      </c>
    </row>
    <row r="4" spans="1:17" ht="16.5" x14ac:dyDescent="0.25">
      <c r="A4" s="1"/>
      <c r="K4" t="s">
        <v>14</v>
      </c>
    </row>
    <row r="5" spans="1:17" ht="16.5" x14ac:dyDescent="0.25">
      <c r="A5" s="1" t="s">
        <v>1</v>
      </c>
    </row>
    <row r="6" spans="1:17" ht="21.75" customHeight="1" x14ac:dyDescent="0.3">
      <c r="A6" s="156" t="s">
        <v>15</v>
      </c>
      <c r="B6" s="156"/>
      <c r="C6" s="156"/>
      <c r="D6" s="156"/>
      <c r="E6" s="156"/>
      <c r="F6" s="156"/>
      <c r="G6" s="156"/>
      <c r="H6" s="156"/>
      <c r="I6" s="156"/>
      <c r="J6" s="156"/>
      <c r="K6" s="156"/>
      <c r="L6" s="156"/>
    </row>
    <row r="7" spans="1:17" ht="36.75" customHeight="1" x14ac:dyDescent="0.25">
      <c r="A7" s="157" t="s">
        <v>28</v>
      </c>
      <c r="B7" s="157"/>
      <c r="C7" s="157"/>
      <c r="D7" s="157"/>
      <c r="E7" s="157"/>
      <c r="F7" s="157"/>
      <c r="G7" s="157"/>
      <c r="H7" s="157"/>
      <c r="I7" s="157"/>
      <c r="J7" s="157"/>
      <c r="K7" s="157"/>
      <c r="L7" s="157"/>
    </row>
    <row r="8" spans="1:17" ht="18.75" customHeight="1" x14ac:dyDescent="0.3">
      <c r="A8" s="158" t="s">
        <v>45</v>
      </c>
      <c r="B8" s="158"/>
      <c r="C8" s="158"/>
      <c r="D8" s="158"/>
      <c r="E8" s="158"/>
      <c r="F8" s="158"/>
      <c r="G8" s="158"/>
      <c r="H8" s="158"/>
      <c r="I8" s="158"/>
      <c r="J8" s="158"/>
      <c r="K8" s="158"/>
      <c r="L8" s="158"/>
    </row>
    <row r="9" spans="1:17" s="7" customFormat="1" ht="15" customHeight="1" x14ac:dyDescent="0.2">
      <c r="A9" s="159" t="s">
        <v>16</v>
      </c>
      <c r="B9" s="159"/>
      <c r="C9" s="159"/>
      <c r="D9" s="159"/>
      <c r="E9" s="159"/>
      <c r="F9" s="159"/>
      <c r="G9" s="159"/>
      <c r="H9" s="159"/>
      <c r="I9" s="159"/>
      <c r="J9" s="159"/>
      <c r="K9" s="159"/>
      <c r="L9" s="159"/>
    </row>
    <row r="11" spans="1:17" ht="29.25" customHeight="1" x14ac:dyDescent="0.3">
      <c r="A11" s="1" t="s">
        <v>1</v>
      </c>
      <c r="D11" s="164" t="s">
        <v>46</v>
      </c>
      <c r="E11" s="164"/>
      <c r="F11" s="164"/>
      <c r="G11" s="6"/>
      <c r="H11" s="6"/>
      <c r="I11" s="6"/>
      <c r="J11" s="6"/>
    </row>
    <row r="12" spans="1:17" ht="27.75" customHeight="1" x14ac:dyDescent="0.25">
      <c r="A12" s="160">
        <v>4113240</v>
      </c>
      <c r="B12" s="160"/>
      <c r="C12" s="160"/>
      <c r="D12" s="160"/>
      <c r="F12" s="161" t="s">
        <v>78</v>
      </c>
      <c r="G12" s="161"/>
      <c r="H12" s="161"/>
      <c r="I12" s="161"/>
      <c r="J12" s="161"/>
      <c r="K12" s="161"/>
      <c r="L12" s="161"/>
      <c r="M12" s="161"/>
    </row>
    <row r="13" spans="1:17" s="7" customFormat="1" ht="39.75" customHeight="1" x14ac:dyDescent="0.2">
      <c r="A13" s="165" t="s">
        <v>42</v>
      </c>
      <c r="B13" s="165"/>
      <c r="C13" s="165"/>
      <c r="D13" s="165"/>
      <c r="E13" s="165"/>
      <c r="G13" s="165" t="s">
        <v>40</v>
      </c>
      <c r="H13" s="165"/>
      <c r="I13" s="165"/>
      <c r="J13" s="165"/>
      <c r="K13" s="165"/>
      <c r="L13" s="165"/>
    </row>
    <row r="15" spans="1:17" ht="44.25" customHeight="1" x14ac:dyDescent="0.25">
      <c r="A15" s="166" t="s">
        <v>2</v>
      </c>
      <c r="B15" s="167" t="s">
        <v>3</v>
      </c>
      <c r="C15" s="167" t="s">
        <v>4</v>
      </c>
      <c r="D15" s="167" t="s">
        <v>5</v>
      </c>
      <c r="E15" s="167" t="s">
        <v>9</v>
      </c>
      <c r="F15" s="167"/>
      <c r="G15" s="167"/>
      <c r="H15" s="167" t="s">
        <v>10</v>
      </c>
      <c r="I15" s="167"/>
      <c r="J15" s="167"/>
      <c r="K15" s="167" t="s">
        <v>11</v>
      </c>
      <c r="L15" s="167"/>
      <c r="M15" s="167"/>
      <c r="N15" s="2"/>
      <c r="O15" s="2"/>
      <c r="P15" s="2"/>
      <c r="Q15" s="2"/>
    </row>
    <row r="16" spans="1:17" ht="30" x14ac:dyDescent="0.25">
      <c r="A16" s="166"/>
      <c r="B16" s="167"/>
      <c r="C16" s="167"/>
      <c r="D16" s="167"/>
      <c r="E16" s="3" t="s">
        <v>6</v>
      </c>
      <c r="F16" s="3" t="s">
        <v>7</v>
      </c>
      <c r="G16" s="3" t="s">
        <v>8</v>
      </c>
      <c r="H16" s="3" t="s">
        <v>6</v>
      </c>
      <c r="I16" s="3" t="s">
        <v>7</v>
      </c>
      <c r="J16" s="3" t="s">
        <v>8</v>
      </c>
      <c r="K16" s="3" t="s">
        <v>6</v>
      </c>
      <c r="L16" s="3" t="s">
        <v>7</v>
      </c>
      <c r="M16" s="3" t="s">
        <v>8</v>
      </c>
      <c r="N16" s="2"/>
      <c r="O16" s="2"/>
      <c r="P16" s="2"/>
      <c r="Q16" s="2"/>
    </row>
    <row r="17" spans="1:13" x14ac:dyDescent="0.25">
      <c r="A17" s="4">
        <v>1</v>
      </c>
      <c r="B17" s="5" t="s">
        <v>17</v>
      </c>
      <c r="C17" s="5"/>
      <c r="D17" s="5"/>
      <c r="E17" s="5"/>
      <c r="F17" s="5"/>
      <c r="G17" s="5"/>
      <c r="H17" s="5"/>
      <c r="I17" s="5"/>
      <c r="J17" s="5"/>
      <c r="K17" s="5"/>
      <c r="L17" s="5"/>
      <c r="M17" s="5"/>
    </row>
    <row r="18" spans="1:13" ht="21" customHeight="1" x14ac:dyDescent="0.25">
      <c r="A18" s="4"/>
      <c r="B18" s="9" t="s">
        <v>98</v>
      </c>
      <c r="C18" s="10" t="s">
        <v>55</v>
      </c>
      <c r="D18" s="11"/>
      <c r="E18" s="12">
        <v>564.4</v>
      </c>
      <c r="F18" s="14"/>
      <c r="G18" s="14">
        <f>E18+F18</f>
        <v>564.4</v>
      </c>
      <c r="H18" s="12">
        <v>495.8</v>
      </c>
      <c r="I18" s="14"/>
      <c r="J18" s="14">
        <f>H18+I18</f>
        <v>495.8</v>
      </c>
      <c r="K18" s="12">
        <f>E18-H18</f>
        <v>68.599999999999966</v>
      </c>
      <c r="L18" s="12">
        <f t="shared" ref="L18:M18" si="0">F18-I18</f>
        <v>0</v>
      </c>
      <c r="M18" s="12">
        <f t="shared" si="0"/>
        <v>68.599999999999966</v>
      </c>
    </row>
    <row r="19" spans="1:13" x14ac:dyDescent="0.25">
      <c r="A19" s="4"/>
      <c r="B19" s="5"/>
      <c r="C19" s="5"/>
      <c r="D19" s="5"/>
      <c r="E19" s="5"/>
      <c r="F19" s="5"/>
      <c r="G19" s="5"/>
      <c r="H19" s="5"/>
      <c r="I19" s="5"/>
      <c r="J19" s="5"/>
      <c r="K19" s="5"/>
      <c r="L19" s="5"/>
      <c r="M19" s="5"/>
    </row>
    <row r="20" spans="1:13" x14ac:dyDescent="0.25">
      <c r="A20" s="4">
        <v>2</v>
      </c>
      <c r="B20" s="5" t="s">
        <v>18</v>
      </c>
      <c r="C20" s="5"/>
      <c r="D20" s="5"/>
      <c r="E20" s="5"/>
      <c r="F20" s="5"/>
      <c r="G20" s="5"/>
      <c r="H20" s="5"/>
      <c r="I20" s="5"/>
      <c r="J20" s="5"/>
      <c r="K20" s="5"/>
      <c r="L20" s="5"/>
      <c r="M20" s="5"/>
    </row>
    <row r="21" spans="1:13" ht="63" customHeight="1" x14ac:dyDescent="0.25">
      <c r="A21" s="5"/>
      <c r="B21" s="9" t="s">
        <v>99</v>
      </c>
      <c r="C21" s="10" t="s">
        <v>49</v>
      </c>
      <c r="D21" s="5"/>
      <c r="E21" s="13">
        <v>19</v>
      </c>
      <c r="F21" s="16"/>
      <c r="G21" s="13">
        <f>E21+F21</f>
        <v>19</v>
      </c>
      <c r="H21" s="10">
        <v>19</v>
      </c>
      <c r="I21" s="13"/>
      <c r="J21" s="13">
        <f>H21+I21</f>
        <v>19</v>
      </c>
      <c r="K21" s="13">
        <f>E21-H21</f>
        <v>0</v>
      </c>
      <c r="L21" s="13">
        <f t="shared" ref="L21:M22" si="1">F21-I21</f>
        <v>0</v>
      </c>
      <c r="M21" s="13">
        <f t="shared" si="1"/>
        <v>0</v>
      </c>
    </row>
    <row r="22" spans="1:13" ht="65.25" customHeight="1" x14ac:dyDescent="0.25">
      <c r="A22" s="5"/>
      <c r="B22" s="9" t="s">
        <v>100</v>
      </c>
      <c r="C22" s="10" t="s">
        <v>49</v>
      </c>
      <c r="D22" s="5"/>
      <c r="E22" s="10">
        <v>2</v>
      </c>
      <c r="F22" s="13"/>
      <c r="G22" s="13">
        <f>E22+F22</f>
        <v>2</v>
      </c>
      <c r="H22" s="10">
        <v>2</v>
      </c>
      <c r="I22" s="13"/>
      <c r="J22" s="13">
        <f>H22+I22</f>
        <v>2</v>
      </c>
      <c r="K22" s="13">
        <f>E22-H22</f>
        <v>0</v>
      </c>
      <c r="L22" s="13">
        <f t="shared" si="1"/>
        <v>0</v>
      </c>
      <c r="M22" s="13">
        <f t="shared" si="1"/>
        <v>0</v>
      </c>
    </row>
    <row r="23" spans="1:13" x14ac:dyDescent="0.25">
      <c r="A23" s="5"/>
      <c r="B23" s="5"/>
      <c r="C23" s="5"/>
      <c r="D23" s="5"/>
      <c r="E23" s="5"/>
      <c r="F23" s="5"/>
      <c r="G23" s="5"/>
      <c r="H23" s="5"/>
      <c r="I23" s="5"/>
      <c r="J23" s="5"/>
      <c r="K23" s="5"/>
      <c r="L23" s="5"/>
      <c r="M23" s="5"/>
    </row>
    <row r="24" spans="1:13" x14ac:dyDescent="0.25">
      <c r="A24" s="4">
        <v>3</v>
      </c>
      <c r="B24" s="5" t="s">
        <v>20</v>
      </c>
      <c r="C24" s="5"/>
      <c r="D24" s="5"/>
      <c r="E24" s="5"/>
      <c r="F24" s="5"/>
      <c r="G24" s="5"/>
      <c r="H24" s="5"/>
      <c r="I24" s="5"/>
      <c r="J24" s="5"/>
      <c r="K24" s="5"/>
      <c r="L24" s="5"/>
      <c r="M24" s="5"/>
    </row>
    <row r="25" spans="1:13" ht="47.25" x14ac:dyDescent="0.25">
      <c r="A25" s="4"/>
      <c r="B25" s="9" t="s">
        <v>101</v>
      </c>
      <c r="C25" s="10" t="s">
        <v>102</v>
      </c>
      <c r="D25" s="5"/>
      <c r="E25" s="12">
        <v>29.2</v>
      </c>
      <c r="F25" s="16"/>
      <c r="G25" s="14">
        <f>E25+F25</f>
        <v>29.2</v>
      </c>
      <c r="H25" s="12">
        <v>25.9</v>
      </c>
      <c r="I25" s="14"/>
      <c r="J25" s="14">
        <f>H25+I25</f>
        <v>25.9</v>
      </c>
      <c r="K25" s="12">
        <f>E25-H25</f>
        <v>3.3000000000000007</v>
      </c>
      <c r="L25" s="12">
        <f t="shared" ref="L25:M26" si="2">F25-I25</f>
        <v>0</v>
      </c>
      <c r="M25" s="12">
        <f>G25-J25</f>
        <v>3.3000000000000007</v>
      </c>
    </row>
    <row r="26" spans="1:13" ht="15.75" x14ac:dyDescent="0.25">
      <c r="A26" s="4"/>
      <c r="B26" s="9" t="s">
        <v>103</v>
      </c>
      <c r="C26" s="10" t="s">
        <v>102</v>
      </c>
      <c r="D26" s="5"/>
      <c r="E26" s="12">
        <v>3.2</v>
      </c>
      <c r="F26" s="14"/>
      <c r="G26" s="14">
        <f>E26+F26</f>
        <v>3.2</v>
      </c>
      <c r="H26" s="12">
        <v>3.2</v>
      </c>
      <c r="I26" s="14"/>
      <c r="J26" s="14">
        <f>H26+I26</f>
        <v>3.2</v>
      </c>
      <c r="K26" s="12">
        <f>E26-H26</f>
        <v>0</v>
      </c>
      <c r="L26" s="12">
        <f t="shared" si="2"/>
        <v>0</v>
      </c>
      <c r="M26" s="12">
        <f t="shared" si="2"/>
        <v>0</v>
      </c>
    </row>
    <row r="27" spans="1:13" x14ac:dyDescent="0.25">
      <c r="A27" s="5"/>
      <c r="B27" s="5"/>
      <c r="C27" s="5"/>
      <c r="D27" s="5"/>
      <c r="E27" s="5"/>
      <c r="F27" s="5"/>
      <c r="G27" s="5"/>
      <c r="H27" s="5"/>
      <c r="I27" s="5"/>
      <c r="J27" s="5"/>
      <c r="K27" s="5"/>
      <c r="L27" s="5"/>
      <c r="M27" s="5"/>
    </row>
    <row r="28" spans="1:13" hidden="1" outlineLevel="1" x14ac:dyDescent="0.25">
      <c r="A28" s="4">
        <v>4</v>
      </c>
      <c r="B28" s="5" t="s">
        <v>21</v>
      </c>
      <c r="C28" s="5"/>
      <c r="D28" s="5"/>
      <c r="E28" s="5"/>
      <c r="F28" s="5"/>
      <c r="G28" s="5"/>
      <c r="H28" s="5"/>
      <c r="I28" s="5"/>
      <c r="J28" s="5"/>
      <c r="K28" s="5"/>
      <c r="L28" s="5"/>
      <c r="M28" s="5"/>
    </row>
    <row r="29" spans="1:13" hidden="1" outlineLevel="1" x14ac:dyDescent="0.25">
      <c r="A29" s="5"/>
      <c r="B29" s="5" t="s">
        <v>19</v>
      </c>
      <c r="C29" s="5"/>
      <c r="D29" s="5"/>
      <c r="E29" s="5"/>
      <c r="F29" s="5"/>
      <c r="G29" s="5"/>
      <c r="H29" s="5"/>
      <c r="I29" s="5"/>
      <c r="J29" s="5"/>
      <c r="K29" s="5"/>
      <c r="L29" s="5"/>
      <c r="M29" s="5"/>
    </row>
    <row r="30" spans="1:13" collapsed="1" x14ac:dyDescent="0.25"/>
    <row r="31" spans="1:13" ht="32.25" customHeight="1" x14ac:dyDescent="0.25">
      <c r="A31" s="162" t="s">
        <v>22</v>
      </c>
      <c r="B31" s="162"/>
      <c r="C31" s="162"/>
      <c r="D31" s="162"/>
      <c r="E31" s="162"/>
      <c r="G31" t="s">
        <v>23</v>
      </c>
      <c r="J31" t="s">
        <v>25</v>
      </c>
    </row>
    <row r="32" spans="1:13" x14ac:dyDescent="0.25">
      <c r="G32" s="163" t="s">
        <v>24</v>
      </c>
      <c r="H32" s="163"/>
    </row>
    <row r="34" spans="1:10" x14ac:dyDescent="0.25">
      <c r="A34" t="s">
        <v>26</v>
      </c>
      <c r="G34" t="s">
        <v>23</v>
      </c>
      <c r="J34" t="s">
        <v>27</v>
      </c>
    </row>
    <row r="35" spans="1:10" x14ac:dyDescent="0.25">
      <c r="G35" s="163" t="s">
        <v>24</v>
      </c>
      <c r="H35" s="163"/>
    </row>
  </sheetData>
  <mergeCells count="19">
    <mergeCell ref="A31:E31"/>
    <mergeCell ref="G32:H32"/>
    <mergeCell ref="G35:H35"/>
    <mergeCell ref="D11:F11"/>
    <mergeCell ref="A13:E13"/>
    <mergeCell ref="G13:L13"/>
    <mergeCell ref="A15:A16"/>
    <mergeCell ref="B15:B16"/>
    <mergeCell ref="C15:C16"/>
    <mergeCell ref="D15:D16"/>
    <mergeCell ref="E15:G15"/>
    <mergeCell ref="H15:J15"/>
    <mergeCell ref="K15:M15"/>
    <mergeCell ref="A6:L6"/>
    <mergeCell ref="A7:L7"/>
    <mergeCell ref="A8:L8"/>
    <mergeCell ref="A9:L9"/>
    <mergeCell ref="A12:D12"/>
    <mergeCell ref="F12:M12"/>
  </mergeCells>
  <pageMargins left="0.7" right="0.7" top="0.75" bottom="0.75" header="0.3" footer="0.3"/>
  <pageSetup paperSize="9" scale="91" fitToHeight="0" orientation="landscape" verticalDpi="0" r:id="rId1"/>
  <headerFooter>
    <oddHeader>&amp;C&amp;P</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Q37"/>
  <sheetViews>
    <sheetView topLeftCell="A7" zoomScaleNormal="100" workbookViewId="0">
      <selection activeCell="D10" sqref="D1:D1048576"/>
    </sheetView>
  </sheetViews>
  <sheetFormatPr defaultRowHeight="15" outlineLevelRow="1" outlineLevelCol="1" x14ac:dyDescent="0.25"/>
  <cols>
    <col min="2" max="2" width="29.28515625" customWidth="1"/>
    <col min="4" max="4" width="11.140625" hidden="1" customWidth="1" outlineLevel="1"/>
    <col min="5" max="5" width="10" customWidth="1" collapsed="1"/>
    <col min="6" max="6" width="13" customWidth="1"/>
    <col min="7" max="7" width="11" customWidth="1"/>
    <col min="8" max="8" width="10" customWidth="1"/>
    <col min="9" max="9" width="12.5703125" customWidth="1"/>
    <col min="11" max="11" width="10.5703125" customWidth="1"/>
    <col min="12" max="12" width="12.7109375" customWidth="1"/>
  </cols>
  <sheetData>
    <row r="1" spans="1:17" ht="16.5" x14ac:dyDescent="0.25">
      <c r="A1" s="1"/>
      <c r="K1" t="s">
        <v>0</v>
      </c>
    </row>
    <row r="2" spans="1:17" ht="16.5" x14ac:dyDescent="0.25">
      <c r="A2" s="1"/>
      <c r="K2" t="s">
        <v>12</v>
      </c>
    </row>
    <row r="3" spans="1:17" ht="16.5" x14ac:dyDescent="0.25">
      <c r="A3" s="1"/>
      <c r="K3" t="s">
        <v>13</v>
      </c>
    </row>
    <row r="4" spans="1:17" ht="16.5" x14ac:dyDescent="0.25">
      <c r="A4" s="1"/>
      <c r="K4" t="s">
        <v>14</v>
      </c>
    </row>
    <row r="5" spans="1:17" ht="16.5" x14ac:dyDescent="0.25">
      <c r="A5" s="1" t="s">
        <v>1</v>
      </c>
    </row>
    <row r="6" spans="1:17" ht="30" customHeight="1" x14ac:dyDescent="0.3">
      <c r="A6" s="156" t="s">
        <v>15</v>
      </c>
      <c r="B6" s="156"/>
      <c r="C6" s="156"/>
      <c r="D6" s="156"/>
      <c r="E6" s="156"/>
      <c r="F6" s="156"/>
      <c r="G6" s="156"/>
      <c r="H6" s="156"/>
      <c r="I6" s="156"/>
      <c r="J6" s="156"/>
      <c r="K6" s="156"/>
      <c r="L6" s="156"/>
    </row>
    <row r="7" spans="1:17" ht="36.75" customHeight="1" x14ac:dyDescent="0.25">
      <c r="A7" s="157" t="s">
        <v>28</v>
      </c>
      <c r="B7" s="157"/>
      <c r="C7" s="157"/>
      <c r="D7" s="157"/>
      <c r="E7" s="157"/>
      <c r="F7" s="157"/>
      <c r="G7" s="157"/>
      <c r="H7" s="157"/>
      <c r="I7" s="157"/>
      <c r="J7" s="157"/>
      <c r="K7" s="157"/>
      <c r="L7" s="157"/>
    </row>
    <row r="8" spans="1:17" ht="18.75" customHeight="1" x14ac:dyDescent="0.3">
      <c r="A8" s="158" t="s">
        <v>45</v>
      </c>
      <c r="B8" s="158"/>
      <c r="C8" s="158"/>
      <c r="D8" s="158"/>
      <c r="E8" s="158"/>
      <c r="F8" s="158"/>
      <c r="G8" s="158"/>
      <c r="H8" s="158"/>
      <c r="I8" s="158"/>
      <c r="J8" s="158"/>
      <c r="K8" s="158"/>
      <c r="L8" s="158"/>
    </row>
    <row r="9" spans="1:17" s="7" customFormat="1" ht="15" customHeight="1" x14ac:dyDescent="0.2">
      <c r="A9" s="159" t="s">
        <v>16</v>
      </c>
      <c r="B9" s="159"/>
      <c r="C9" s="159"/>
      <c r="D9" s="159"/>
      <c r="E9" s="159"/>
      <c r="F9" s="159"/>
      <c r="G9" s="159"/>
      <c r="H9" s="159"/>
      <c r="I9" s="159"/>
      <c r="J9" s="159"/>
      <c r="K9" s="159"/>
      <c r="L9" s="159"/>
    </row>
    <row r="11" spans="1:17" ht="29.25" customHeight="1" x14ac:dyDescent="0.3">
      <c r="A11" s="1" t="s">
        <v>1</v>
      </c>
      <c r="D11" s="164" t="s">
        <v>46</v>
      </c>
      <c r="E11" s="164"/>
      <c r="F11" s="164"/>
      <c r="G11" s="6"/>
      <c r="H11" s="6"/>
      <c r="I11" s="6"/>
      <c r="J11" s="6"/>
    </row>
    <row r="12" spans="1:17" ht="27.75" customHeight="1" x14ac:dyDescent="0.25">
      <c r="A12" s="160">
        <v>4116010</v>
      </c>
      <c r="B12" s="160"/>
      <c r="C12" s="160"/>
      <c r="D12" s="160"/>
      <c r="F12" s="161" t="s">
        <v>79</v>
      </c>
      <c r="G12" s="161"/>
      <c r="H12" s="161"/>
      <c r="I12" s="161"/>
      <c r="J12" s="161"/>
      <c r="K12" s="161"/>
      <c r="L12" s="161"/>
      <c r="M12" s="161"/>
    </row>
    <row r="13" spans="1:17" s="7" customFormat="1" ht="39.75" customHeight="1" x14ac:dyDescent="0.2">
      <c r="A13" s="165" t="s">
        <v>42</v>
      </c>
      <c r="B13" s="165"/>
      <c r="C13" s="165"/>
      <c r="D13" s="165"/>
      <c r="E13" s="165"/>
      <c r="G13" s="165" t="s">
        <v>40</v>
      </c>
      <c r="H13" s="165"/>
      <c r="I13" s="165"/>
      <c r="J13" s="165"/>
      <c r="K13" s="165"/>
      <c r="L13" s="165"/>
    </row>
    <row r="15" spans="1:17" ht="44.25" customHeight="1" x14ac:dyDescent="0.25">
      <c r="A15" s="166" t="s">
        <v>2</v>
      </c>
      <c r="B15" s="167" t="s">
        <v>3</v>
      </c>
      <c r="C15" s="167" t="s">
        <v>4</v>
      </c>
      <c r="D15" s="167" t="s">
        <v>5</v>
      </c>
      <c r="E15" s="167" t="s">
        <v>9</v>
      </c>
      <c r="F15" s="167"/>
      <c r="G15" s="167"/>
      <c r="H15" s="167" t="s">
        <v>10</v>
      </c>
      <c r="I15" s="167"/>
      <c r="J15" s="167"/>
      <c r="K15" s="167" t="s">
        <v>11</v>
      </c>
      <c r="L15" s="167"/>
      <c r="M15" s="167"/>
      <c r="N15" s="2"/>
      <c r="O15" s="2"/>
      <c r="P15" s="2"/>
      <c r="Q15" s="2"/>
    </row>
    <row r="16" spans="1:17" ht="30" x14ac:dyDescent="0.25">
      <c r="A16" s="166"/>
      <c r="B16" s="167"/>
      <c r="C16" s="167"/>
      <c r="D16" s="167"/>
      <c r="E16" s="3" t="s">
        <v>6</v>
      </c>
      <c r="F16" s="3" t="s">
        <v>7</v>
      </c>
      <c r="G16" s="3" t="s">
        <v>8</v>
      </c>
      <c r="H16" s="3" t="s">
        <v>6</v>
      </c>
      <c r="I16" s="3" t="s">
        <v>7</v>
      </c>
      <c r="J16" s="3" t="s">
        <v>8</v>
      </c>
      <c r="K16" s="3" t="s">
        <v>6</v>
      </c>
      <c r="L16" s="3" t="s">
        <v>7</v>
      </c>
      <c r="M16" s="3" t="s">
        <v>8</v>
      </c>
      <c r="N16" s="2"/>
      <c r="O16" s="2"/>
      <c r="P16" s="2"/>
      <c r="Q16" s="2"/>
    </row>
    <row r="17" spans="1:13" x14ac:dyDescent="0.25">
      <c r="A17" s="4">
        <v>1</v>
      </c>
      <c r="B17" s="5" t="s">
        <v>17</v>
      </c>
      <c r="C17" s="5"/>
      <c r="D17" s="5"/>
      <c r="E17" s="5"/>
      <c r="F17" s="5"/>
      <c r="G17" s="5"/>
      <c r="H17" s="5"/>
      <c r="I17" s="5"/>
      <c r="J17" s="5"/>
      <c r="K17" s="5"/>
      <c r="L17" s="5"/>
      <c r="M17" s="5"/>
    </row>
    <row r="18" spans="1:13" ht="21" customHeight="1" x14ac:dyDescent="0.25">
      <c r="A18" s="4"/>
      <c r="B18" s="9" t="s">
        <v>98</v>
      </c>
      <c r="C18" s="10" t="s">
        <v>55</v>
      </c>
      <c r="D18" s="11"/>
      <c r="E18" s="12">
        <v>1512</v>
      </c>
      <c r="F18" s="14"/>
      <c r="G18" s="12">
        <f>E18+F18</f>
        <v>1512</v>
      </c>
      <c r="H18" s="12">
        <v>1494.1</v>
      </c>
      <c r="I18" s="14"/>
      <c r="J18" s="12">
        <f>H18+I18</f>
        <v>1494.1</v>
      </c>
      <c r="K18" s="12">
        <f>E18-H18</f>
        <v>17.900000000000091</v>
      </c>
      <c r="L18" s="12">
        <f t="shared" ref="L18:M18" si="0">F18-I18</f>
        <v>0</v>
      </c>
      <c r="M18" s="12">
        <f t="shared" si="0"/>
        <v>17.900000000000091</v>
      </c>
    </row>
    <row r="19" spans="1:13" x14ac:dyDescent="0.25">
      <c r="A19" s="4"/>
      <c r="B19" s="5"/>
      <c r="C19" s="5"/>
      <c r="D19" s="5"/>
      <c r="E19" s="5"/>
      <c r="F19" s="5"/>
      <c r="G19" s="5"/>
      <c r="H19" s="5"/>
      <c r="I19" s="5"/>
      <c r="J19" s="5"/>
      <c r="K19" s="5"/>
      <c r="L19" s="5"/>
      <c r="M19" s="5"/>
    </row>
    <row r="20" spans="1:13" x14ac:dyDescent="0.25">
      <c r="A20" s="4">
        <v>2</v>
      </c>
      <c r="B20" s="5" t="s">
        <v>18</v>
      </c>
      <c r="C20" s="5"/>
      <c r="D20" s="5"/>
      <c r="E20" s="5"/>
      <c r="F20" s="5"/>
      <c r="G20" s="5"/>
      <c r="H20" s="5"/>
      <c r="I20" s="5"/>
      <c r="J20" s="5"/>
      <c r="K20" s="5"/>
      <c r="L20" s="5"/>
      <c r="M20" s="5"/>
    </row>
    <row r="21" spans="1:13" ht="51.75" customHeight="1" x14ac:dyDescent="0.25">
      <c r="A21" s="4"/>
      <c r="B21" s="9" t="s">
        <v>104</v>
      </c>
      <c r="C21" s="10" t="s">
        <v>49</v>
      </c>
      <c r="D21" s="5"/>
      <c r="E21" s="13">
        <v>375</v>
      </c>
      <c r="F21" s="16"/>
      <c r="G21" s="13">
        <f>E21+F21</f>
        <v>375</v>
      </c>
      <c r="H21" s="10">
        <v>415</v>
      </c>
      <c r="I21" s="13"/>
      <c r="J21" s="13">
        <f>H21+I21</f>
        <v>415</v>
      </c>
      <c r="K21" s="13">
        <f>E21-H21</f>
        <v>-40</v>
      </c>
      <c r="L21" s="13">
        <f t="shared" ref="L21:M23" si="1">F21-I21</f>
        <v>0</v>
      </c>
      <c r="M21" s="13">
        <f t="shared" si="1"/>
        <v>-40</v>
      </c>
    </row>
    <row r="22" spans="1:13" ht="40.5" customHeight="1" x14ac:dyDescent="0.25">
      <c r="A22" s="5"/>
      <c r="B22" s="9" t="s">
        <v>105</v>
      </c>
      <c r="C22" s="10" t="s">
        <v>49</v>
      </c>
      <c r="D22" s="5"/>
      <c r="E22" s="13">
        <v>12</v>
      </c>
      <c r="F22" s="16"/>
      <c r="G22" s="13">
        <f>E22+F22</f>
        <v>12</v>
      </c>
      <c r="H22" s="10">
        <v>12</v>
      </c>
      <c r="I22" s="13"/>
      <c r="J22" s="13">
        <f>H22+I22</f>
        <v>12</v>
      </c>
      <c r="K22" s="13">
        <f>E22-H22</f>
        <v>0</v>
      </c>
      <c r="L22" s="13">
        <f t="shared" si="1"/>
        <v>0</v>
      </c>
      <c r="M22" s="13">
        <f t="shared" si="1"/>
        <v>0</v>
      </c>
    </row>
    <row r="23" spans="1:13" ht="45.75" customHeight="1" x14ac:dyDescent="0.25">
      <c r="A23" s="5"/>
      <c r="B23" s="9" t="s">
        <v>106</v>
      </c>
      <c r="C23" s="10" t="s">
        <v>107</v>
      </c>
      <c r="D23" s="5"/>
      <c r="E23" s="12">
        <v>1562.5</v>
      </c>
      <c r="F23" s="12"/>
      <c r="G23" s="12">
        <f>E23+F23</f>
        <v>1562.5</v>
      </c>
      <c r="H23" s="12">
        <v>1982.21</v>
      </c>
      <c r="I23" s="12"/>
      <c r="J23" s="12">
        <f>H23+I23</f>
        <v>1982.21</v>
      </c>
      <c r="K23" s="12">
        <f>E23-H23</f>
        <v>-419.71000000000004</v>
      </c>
      <c r="L23" s="12">
        <f t="shared" si="1"/>
        <v>0</v>
      </c>
      <c r="M23" s="12">
        <f t="shared" si="1"/>
        <v>-419.71000000000004</v>
      </c>
    </row>
    <row r="24" spans="1:13" x14ac:dyDescent="0.25">
      <c r="A24" s="5"/>
      <c r="B24" s="5"/>
      <c r="C24" s="5"/>
      <c r="D24" s="5"/>
      <c r="E24" s="5"/>
      <c r="F24" s="5"/>
      <c r="G24" s="5"/>
      <c r="H24" s="5"/>
      <c r="I24" s="5"/>
      <c r="J24" s="5"/>
      <c r="K24" s="5"/>
      <c r="L24" s="5"/>
      <c r="M24" s="5"/>
    </row>
    <row r="25" spans="1:13" x14ac:dyDescent="0.25">
      <c r="A25" s="4">
        <v>3</v>
      </c>
      <c r="B25" s="5" t="s">
        <v>20</v>
      </c>
      <c r="C25" s="5"/>
      <c r="D25" s="5"/>
      <c r="E25" s="5"/>
      <c r="F25" s="5"/>
      <c r="G25" s="5"/>
      <c r="H25" s="5"/>
      <c r="I25" s="5"/>
      <c r="J25" s="5"/>
      <c r="K25" s="5"/>
      <c r="L25" s="5"/>
      <c r="M25" s="5"/>
    </row>
    <row r="26" spans="1:13" ht="63" x14ac:dyDescent="0.25">
      <c r="A26" s="4"/>
      <c r="B26" s="9" t="s">
        <v>108</v>
      </c>
      <c r="C26" s="10" t="s">
        <v>102</v>
      </c>
      <c r="D26" s="5"/>
      <c r="E26" s="12">
        <v>4</v>
      </c>
      <c r="F26" s="16"/>
      <c r="G26" s="14">
        <f>E26+F26</f>
        <v>4</v>
      </c>
      <c r="H26" s="12">
        <v>3</v>
      </c>
      <c r="I26" s="14"/>
      <c r="J26" s="14">
        <f>H26+I26</f>
        <v>3</v>
      </c>
      <c r="K26" s="12">
        <f>E26-H26</f>
        <v>1</v>
      </c>
      <c r="L26" s="12">
        <f t="shared" ref="L26:M28" si="2">F26-I26</f>
        <v>0</v>
      </c>
      <c r="M26" s="12">
        <f t="shared" si="2"/>
        <v>1</v>
      </c>
    </row>
    <row r="27" spans="1:13" ht="31.5" x14ac:dyDescent="0.25">
      <c r="A27" s="4"/>
      <c r="B27" s="9" t="s">
        <v>109</v>
      </c>
      <c r="C27" s="10" t="s">
        <v>102</v>
      </c>
      <c r="D27" s="5"/>
      <c r="E27" s="12">
        <v>5.25</v>
      </c>
      <c r="F27" s="16"/>
      <c r="G27" s="14">
        <f>E27+F27</f>
        <v>5.25</v>
      </c>
      <c r="H27" s="12">
        <v>5.25</v>
      </c>
      <c r="I27" s="14"/>
      <c r="J27" s="14">
        <f>H27+I27</f>
        <v>5.25</v>
      </c>
      <c r="K27" s="12">
        <f>E27-H27</f>
        <v>0</v>
      </c>
      <c r="L27" s="12">
        <f t="shared" si="2"/>
        <v>0</v>
      </c>
      <c r="M27" s="12">
        <f t="shared" si="2"/>
        <v>0</v>
      </c>
    </row>
    <row r="28" spans="1:13" ht="15.75" x14ac:dyDescent="0.25">
      <c r="A28" s="5"/>
      <c r="B28" s="9" t="s">
        <v>110</v>
      </c>
      <c r="C28" s="10" t="s">
        <v>111</v>
      </c>
      <c r="D28" s="5"/>
      <c r="E28" s="12">
        <v>0.96</v>
      </c>
      <c r="F28" s="14"/>
      <c r="G28" s="14">
        <f>E28+F28</f>
        <v>0.96</v>
      </c>
      <c r="H28" s="12">
        <v>0.96</v>
      </c>
      <c r="I28" s="14"/>
      <c r="J28" s="14">
        <f>H28+I28</f>
        <v>0.96</v>
      </c>
      <c r="K28" s="12">
        <f>E28-H28</f>
        <v>0</v>
      </c>
      <c r="L28" s="12">
        <f t="shared" si="2"/>
        <v>0</v>
      </c>
      <c r="M28" s="12">
        <f t="shared" si="2"/>
        <v>0</v>
      </c>
    </row>
    <row r="29" spans="1:13" x14ac:dyDescent="0.25">
      <c r="A29" s="5"/>
      <c r="B29" s="5"/>
      <c r="C29" s="5"/>
      <c r="D29" s="5"/>
      <c r="E29" s="5"/>
      <c r="F29" s="5"/>
      <c r="G29" s="5"/>
      <c r="H29" s="5"/>
      <c r="I29" s="5"/>
      <c r="J29" s="5"/>
      <c r="K29" s="5"/>
      <c r="L29" s="5"/>
      <c r="M29" s="5"/>
    </row>
    <row r="30" spans="1:13" hidden="1" outlineLevel="1" x14ac:dyDescent="0.25">
      <c r="A30" s="4">
        <v>4</v>
      </c>
      <c r="B30" s="5" t="s">
        <v>21</v>
      </c>
      <c r="C30" s="5"/>
      <c r="D30" s="5"/>
      <c r="E30" s="5"/>
      <c r="F30" s="5"/>
      <c r="G30" s="5"/>
      <c r="H30" s="5"/>
      <c r="I30" s="5"/>
      <c r="J30" s="5"/>
      <c r="K30" s="5"/>
      <c r="L30" s="5"/>
      <c r="M30" s="5"/>
    </row>
    <row r="31" spans="1:13" hidden="1" outlineLevel="1" x14ac:dyDescent="0.25">
      <c r="A31" s="5"/>
      <c r="B31" s="5" t="s">
        <v>19</v>
      </c>
      <c r="C31" s="5"/>
      <c r="D31" s="5"/>
      <c r="E31" s="5"/>
      <c r="F31" s="5"/>
      <c r="G31" s="5"/>
      <c r="H31" s="5"/>
      <c r="I31" s="5"/>
      <c r="J31" s="5"/>
      <c r="K31" s="5"/>
      <c r="L31" s="5"/>
      <c r="M31" s="5"/>
    </row>
    <row r="32" spans="1:13" collapsed="1" x14ac:dyDescent="0.25"/>
    <row r="33" spans="1:10" ht="32.25" customHeight="1" x14ac:dyDescent="0.25">
      <c r="A33" s="162" t="s">
        <v>22</v>
      </c>
      <c r="B33" s="162"/>
      <c r="C33" s="162"/>
      <c r="D33" s="162"/>
      <c r="E33" s="162"/>
      <c r="G33" t="s">
        <v>23</v>
      </c>
      <c r="J33" t="s">
        <v>25</v>
      </c>
    </row>
    <row r="34" spans="1:10" x14ac:dyDescent="0.25">
      <c r="G34" s="163" t="s">
        <v>24</v>
      </c>
      <c r="H34" s="163"/>
    </row>
    <row r="36" spans="1:10" x14ac:dyDescent="0.25">
      <c r="A36" t="s">
        <v>26</v>
      </c>
      <c r="G36" t="s">
        <v>23</v>
      </c>
      <c r="J36" t="s">
        <v>27</v>
      </c>
    </row>
    <row r="37" spans="1:10" x14ac:dyDescent="0.25">
      <c r="G37" s="163" t="s">
        <v>24</v>
      </c>
      <c r="H37" s="163"/>
    </row>
  </sheetData>
  <mergeCells count="19">
    <mergeCell ref="A33:E33"/>
    <mergeCell ref="G34:H34"/>
    <mergeCell ref="G37:H37"/>
    <mergeCell ref="D11:F11"/>
    <mergeCell ref="A13:E13"/>
    <mergeCell ref="G13:L13"/>
    <mergeCell ref="A15:A16"/>
    <mergeCell ref="B15:B16"/>
    <mergeCell ref="C15:C16"/>
    <mergeCell ref="D15:D16"/>
    <mergeCell ref="E15:G15"/>
    <mergeCell ref="H15:J15"/>
    <mergeCell ref="K15:M15"/>
    <mergeCell ref="A6:L6"/>
    <mergeCell ref="A7:L7"/>
    <mergeCell ref="A8:L8"/>
    <mergeCell ref="A9:L9"/>
    <mergeCell ref="A12:D12"/>
    <mergeCell ref="F12:M12"/>
  </mergeCells>
  <pageMargins left="0.7" right="0.7" top="0.75" bottom="0.75" header="0.3" footer="0.3"/>
  <pageSetup paperSize="9" scale="90" fitToHeight="0" orientation="landscape" verticalDpi="0" r:id="rId1"/>
  <headerFooter>
    <oddHeader>&amp;C&amp;P</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Q46"/>
  <sheetViews>
    <sheetView zoomScaleNormal="100" workbookViewId="0">
      <selection activeCell="D5" sqref="D1:D1048576"/>
    </sheetView>
  </sheetViews>
  <sheetFormatPr defaultRowHeight="15" outlineLevelRow="1" outlineLevelCol="1" x14ac:dyDescent="0.25"/>
  <cols>
    <col min="2" max="2" width="31.85546875" customWidth="1"/>
    <col min="4" max="4" width="11.140625" hidden="1" customWidth="1" outlineLevel="1"/>
    <col min="5" max="5" width="10" customWidth="1" collapsed="1"/>
    <col min="6" max="6" width="11" customWidth="1"/>
    <col min="8" max="8" width="10" customWidth="1"/>
  </cols>
  <sheetData>
    <row r="1" spans="1:17" ht="16.5" x14ac:dyDescent="0.25">
      <c r="A1" s="1"/>
      <c r="K1" t="s">
        <v>0</v>
      </c>
    </row>
    <row r="2" spans="1:17" ht="16.5" x14ac:dyDescent="0.25">
      <c r="A2" s="1"/>
      <c r="K2" t="s">
        <v>12</v>
      </c>
    </row>
    <row r="3" spans="1:17" ht="16.5" x14ac:dyDescent="0.25">
      <c r="A3" s="1"/>
      <c r="K3" t="s">
        <v>13</v>
      </c>
    </row>
    <row r="4" spans="1:17" ht="16.5" x14ac:dyDescent="0.25">
      <c r="A4" s="1"/>
      <c r="K4" t="s">
        <v>14</v>
      </c>
    </row>
    <row r="5" spans="1:17" ht="16.5" x14ac:dyDescent="0.25">
      <c r="A5" s="1" t="s">
        <v>1</v>
      </c>
    </row>
    <row r="6" spans="1:17" ht="30" customHeight="1" x14ac:dyDescent="0.3">
      <c r="A6" s="156" t="s">
        <v>15</v>
      </c>
      <c r="B6" s="156"/>
      <c r="C6" s="156"/>
      <c r="D6" s="156"/>
      <c r="E6" s="156"/>
      <c r="F6" s="156"/>
      <c r="G6" s="156"/>
      <c r="H6" s="156"/>
      <c r="I6" s="156"/>
      <c r="J6" s="156"/>
      <c r="K6" s="156"/>
      <c r="L6" s="156"/>
    </row>
    <row r="7" spans="1:17" ht="36.75" customHeight="1" x14ac:dyDescent="0.25">
      <c r="A7" s="157" t="s">
        <v>28</v>
      </c>
      <c r="B7" s="157"/>
      <c r="C7" s="157"/>
      <c r="D7" s="157"/>
      <c r="E7" s="157"/>
      <c r="F7" s="157"/>
      <c r="G7" s="157"/>
      <c r="H7" s="157"/>
      <c r="I7" s="157"/>
      <c r="J7" s="157"/>
      <c r="K7" s="157"/>
      <c r="L7" s="157"/>
    </row>
    <row r="8" spans="1:17" ht="18.75" customHeight="1" x14ac:dyDescent="0.3">
      <c r="A8" s="158" t="s">
        <v>45</v>
      </c>
      <c r="B8" s="158"/>
      <c r="C8" s="158"/>
      <c r="D8" s="158"/>
      <c r="E8" s="158"/>
      <c r="F8" s="158"/>
      <c r="G8" s="158"/>
      <c r="H8" s="158"/>
      <c r="I8" s="158"/>
      <c r="J8" s="158"/>
      <c r="K8" s="158"/>
      <c r="L8" s="158"/>
    </row>
    <row r="9" spans="1:17" s="7" customFormat="1" ht="15" customHeight="1" x14ac:dyDescent="0.2">
      <c r="A9" s="159" t="s">
        <v>16</v>
      </c>
      <c r="B9" s="159"/>
      <c r="C9" s="159"/>
      <c r="D9" s="159"/>
      <c r="E9" s="159"/>
      <c r="F9" s="159"/>
      <c r="G9" s="159"/>
      <c r="H9" s="159"/>
      <c r="I9" s="159"/>
      <c r="J9" s="159"/>
      <c r="K9" s="159"/>
      <c r="L9" s="159"/>
    </row>
    <row r="11" spans="1:17" ht="29.25" customHeight="1" x14ac:dyDescent="0.3">
      <c r="A11" s="1" t="s">
        <v>1</v>
      </c>
      <c r="D11" s="164" t="s">
        <v>46</v>
      </c>
      <c r="E11" s="164"/>
      <c r="F11" s="164"/>
      <c r="G11" s="6"/>
      <c r="H11" s="6"/>
      <c r="I11" s="6"/>
      <c r="J11" s="6"/>
    </row>
    <row r="12" spans="1:17" ht="27.75" customHeight="1" x14ac:dyDescent="0.25">
      <c r="A12" s="160">
        <v>4116050</v>
      </c>
      <c r="B12" s="160"/>
      <c r="C12" s="160"/>
      <c r="D12" s="160"/>
      <c r="F12" s="161" t="s">
        <v>80</v>
      </c>
      <c r="G12" s="161"/>
      <c r="H12" s="161"/>
      <c r="I12" s="161"/>
      <c r="J12" s="161"/>
      <c r="K12" s="161"/>
      <c r="L12" s="161"/>
      <c r="M12" s="161"/>
    </row>
    <row r="13" spans="1:17" s="7" customFormat="1" ht="39.75" customHeight="1" x14ac:dyDescent="0.2">
      <c r="A13" s="165" t="s">
        <v>42</v>
      </c>
      <c r="B13" s="165"/>
      <c r="C13" s="165"/>
      <c r="D13" s="165"/>
      <c r="E13" s="165"/>
      <c r="G13" s="165" t="s">
        <v>40</v>
      </c>
      <c r="H13" s="165"/>
      <c r="I13" s="165"/>
      <c r="J13" s="165"/>
      <c r="K13" s="165"/>
      <c r="L13" s="165"/>
    </row>
    <row r="15" spans="1:17" ht="44.25" customHeight="1" x14ac:dyDescent="0.25">
      <c r="A15" s="166" t="s">
        <v>2</v>
      </c>
      <c r="B15" s="167" t="s">
        <v>3</v>
      </c>
      <c r="C15" s="167" t="s">
        <v>4</v>
      </c>
      <c r="D15" s="167" t="s">
        <v>5</v>
      </c>
      <c r="E15" s="167" t="s">
        <v>9</v>
      </c>
      <c r="F15" s="167"/>
      <c r="G15" s="167"/>
      <c r="H15" s="167" t="s">
        <v>10</v>
      </c>
      <c r="I15" s="167"/>
      <c r="J15" s="167"/>
      <c r="K15" s="167" t="s">
        <v>11</v>
      </c>
      <c r="L15" s="167"/>
      <c r="M15" s="167"/>
      <c r="N15" s="2"/>
      <c r="O15" s="2"/>
      <c r="P15" s="2"/>
      <c r="Q15" s="2"/>
    </row>
    <row r="16" spans="1:17" ht="45" x14ac:dyDescent="0.25">
      <c r="A16" s="166"/>
      <c r="B16" s="167"/>
      <c r="C16" s="167"/>
      <c r="D16" s="167"/>
      <c r="E16" s="3" t="s">
        <v>6</v>
      </c>
      <c r="F16" s="3" t="s">
        <v>7</v>
      </c>
      <c r="G16" s="3" t="s">
        <v>8</v>
      </c>
      <c r="H16" s="3" t="s">
        <v>6</v>
      </c>
      <c r="I16" s="3" t="s">
        <v>7</v>
      </c>
      <c r="J16" s="3" t="s">
        <v>8</v>
      </c>
      <c r="K16" s="3" t="s">
        <v>6</v>
      </c>
      <c r="L16" s="3" t="s">
        <v>7</v>
      </c>
      <c r="M16" s="3" t="s">
        <v>8</v>
      </c>
      <c r="N16" s="2"/>
      <c r="O16" s="2"/>
      <c r="P16" s="2"/>
      <c r="Q16" s="2"/>
    </row>
    <row r="17" spans="1:17" x14ac:dyDescent="0.25">
      <c r="A17" s="168" t="s">
        <v>112</v>
      </c>
      <c r="B17" s="169"/>
      <c r="C17" s="169"/>
      <c r="D17" s="169"/>
      <c r="E17" s="169"/>
      <c r="F17" s="169"/>
      <c r="G17" s="169"/>
      <c r="H17" s="169"/>
      <c r="I17" s="169"/>
      <c r="J17" s="169"/>
      <c r="K17" s="169"/>
      <c r="L17" s="169"/>
      <c r="M17" s="170"/>
      <c r="N17" s="2"/>
      <c r="O17" s="2"/>
      <c r="P17" s="2"/>
      <c r="Q17" s="2"/>
    </row>
    <row r="18" spans="1:17" x14ac:dyDescent="0.25">
      <c r="A18" s="4">
        <v>1</v>
      </c>
      <c r="B18" s="5" t="s">
        <v>17</v>
      </c>
      <c r="C18" s="5"/>
      <c r="D18" s="5"/>
      <c r="E18" s="5"/>
      <c r="F18" s="5"/>
      <c r="G18" s="5"/>
      <c r="H18" s="5"/>
      <c r="I18" s="5"/>
      <c r="J18" s="5"/>
      <c r="K18" s="5"/>
      <c r="L18" s="5"/>
      <c r="M18" s="5"/>
    </row>
    <row r="19" spans="1:17" ht="21" customHeight="1" x14ac:dyDescent="0.25">
      <c r="A19" s="4"/>
      <c r="B19" s="18" t="s">
        <v>113</v>
      </c>
      <c r="C19" s="10" t="s">
        <v>55</v>
      </c>
      <c r="D19" s="11"/>
      <c r="E19" s="12">
        <v>4975.3</v>
      </c>
      <c r="F19" s="14">
        <v>0</v>
      </c>
      <c r="G19" s="12">
        <f>E19+F19</f>
        <v>4975.3</v>
      </c>
      <c r="H19" s="12">
        <v>4847.3999999999996</v>
      </c>
      <c r="I19" s="14">
        <v>0</v>
      </c>
      <c r="J19" s="12">
        <f>H19+I19</f>
        <v>4847.3999999999996</v>
      </c>
      <c r="K19" s="12">
        <f>E19-H19</f>
        <v>127.90000000000055</v>
      </c>
      <c r="L19" s="12">
        <f>F19-I19</f>
        <v>0</v>
      </c>
      <c r="M19" s="12">
        <f>K19+L19</f>
        <v>127.90000000000055</v>
      </c>
    </row>
    <row r="20" spans="1:17" x14ac:dyDescent="0.25">
      <c r="A20" s="4"/>
      <c r="B20" s="5"/>
      <c r="C20" s="5"/>
      <c r="D20" s="5"/>
      <c r="E20" s="5"/>
      <c r="F20" s="5"/>
      <c r="G20" s="5"/>
      <c r="H20" s="5"/>
      <c r="I20" s="5"/>
      <c r="J20" s="5"/>
      <c r="K20" s="5"/>
      <c r="L20" s="5"/>
      <c r="M20" s="5"/>
    </row>
    <row r="21" spans="1:17" x14ac:dyDescent="0.25">
      <c r="A21" s="4">
        <v>2</v>
      </c>
      <c r="B21" s="5" t="s">
        <v>18</v>
      </c>
      <c r="C21" s="5"/>
      <c r="D21" s="5"/>
      <c r="E21" s="5"/>
      <c r="F21" s="5"/>
      <c r="G21" s="5"/>
      <c r="H21" s="5"/>
      <c r="I21" s="5"/>
      <c r="J21" s="5"/>
      <c r="K21" s="5"/>
      <c r="L21" s="5"/>
      <c r="M21" s="5"/>
    </row>
    <row r="22" spans="1:17" ht="67.5" customHeight="1" x14ac:dyDescent="0.25">
      <c r="A22" s="5"/>
      <c r="B22" s="18" t="s">
        <v>114</v>
      </c>
      <c r="C22" s="10" t="s">
        <v>49</v>
      </c>
      <c r="D22" s="5"/>
      <c r="E22" s="13">
        <v>1</v>
      </c>
      <c r="F22" s="13">
        <v>0</v>
      </c>
      <c r="G22" s="13">
        <f>E22+F22</f>
        <v>1</v>
      </c>
      <c r="H22" s="13">
        <v>1</v>
      </c>
      <c r="I22" s="13">
        <v>0</v>
      </c>
      <c r="J22" s="13">
        <f>H22+I22</f>
        <v>1</v>
      </c>
      <c r="K22" s="13">
        <f>E22-H22</f>
        <v>0</v>
      </c>
      <c r="L22" s="13">
        <f>F22-I22</f>
        <v>0</v>
      </c>
      <c r="M22" s="13">
        <f>K22+L22</f>
        <v>0</v>
      </c>
    </row>
    <row r="23" spans="1:17" x14ac:dyDescent="0.25">
      <c r="A23" s="5"/>
      <c r="B23" s="5"/>
      <c r="C23" s="5"/>
      <c r="D23" s="5"/>
      <c r="E23" s="5"/>
      <c r="F23" s="5"/>
      <c r="G23" s="5"/>
      <c r="H23" s="5"/>
      <c r="I23" s="5"/>
      <c r="J23" s="5"/>
      <c r="K23" s="5"/>
      <c r="L23" s="5"/>
      <c r="M23" s="5"/>
    </row>
    <row r="24" spans="1:17" x14ac:dyDescent="0.25">
      <c r="A24" s="4">
        <v>3</v>
      </c>
      <c r="B24" s="5" t="s">
        <v>20</v>
      </c>
      <c r="C24" s="5"/>
      <c r="D24" s="5"/>
      <c r="E24" s="5"/>
      <c r="F24" s="5"/>
      <c r="G24" s="5"/>
      <c r="H24" s="5"/>
      <c r="I24" s="5"/>
      <c r="J24" s="5"/>
      <c r="K24" s="5"/>
      <c r="L24" s="5"/>
      <c r="M24" s="5"/>
    </row>
    <row r="25" spans="1:17" ht="31.5" x14ac:dyDescent="0.25">
      <c r="A25" s="4"/>
      <c r="B25" s="17" t="s">
        <v>115</v>
      </c>
      <c r="C25" s="10" t="s">
        <v>102</v>
      </c>
      <c r="D25" s="5"/>
      <c r="E25" s="10">
        <v>4975.3</v>
      </c>
      <c r="F25" s="10">
        <v>0</v>
      </c>
      <c r="G25" s="10">
        <f>E25+F25</f>
        <v>4975.3</v>
      </c>
      <c r="H25" s="10">
        <v>4847.3999999999996</v>
      </c>
      <c r="I25" s="10">
        <v>0</v>
      </c>
      <c r="J25" s="10">
        <f>H25+I25</f>
        <v>4847.3999999999996</v>
      </c>
      <c r="K25" s="12">
        <f>E25-H25</f>
        <v>127.90000000000055</v>
      </c>
      <c r="L25" s="12">
        <f>F25-I25</f>
        <v>0</v>
      </c>
      <c r="M25" s="12">
        <f>K25+L25</f>
        <v>127.90000000000055</v>
      </c>
    </row>
    <row r="26" spans="1:17" ht="15.75" x14ac:dyDescent="0.25">
      <c r="A26" s="4"/>
      <c r="B26" s="9"/>
      <c r="C26" s="10"/>
      <c r="D26" s="5"/>
      <c r="E26" s="5"/>
      <c r="F26" s="5"/>
      <c r="G26" s="13"/>
      <c r="H26" s="10"/>
      <c r="I26" s="13"/>
      <c r="J26" s="13"/>
      <c r="K26" s="13"/>
      <c r="L26" s="13"/>
      <c r="M26" s="13"/>
    </row>
    <row r="27" spans="1:17" hidden="1" outlineLevel="1" x14ac:dyDescent="0.25">
      <c r="A27" s="4">
        <v>4</v>
      </c>
      <c r="B27" s="5" t="s">
        <v>21</v>
      </c>
      <c r="C27" s="5"/>
      <c r="D27" s="5"/>
      <c r="E27" s="5"/>
      <c r="F27" s="5"/>
      <c r="G27" s="5"/>
      <c r="H27" s="5"/>
      <c r="I27" s="5"/>
      <c r="J27" s="5"/>
      <c r="K27" s="5"/>
      <c r="L27" s="5"/>
      <c r="M27" s="5"/>
    </row>
    <row r="28" spans="1:17" hidden="1" outlineLevel="1" x14ac:dyDescent="0.25">
      <c r="A28" s="5"/>
      <c r="B28" s="5" t="s">
        <v>19</v>
      </c>
      <c r="C28" s="5"/>
      <c r="D28" s="5"/>
      <c r="E28" s="5"/>
      <c r="F28" s="5"/>
      <c r="G28" s="5"/>
      <c r="H28" s="5"/>
      <c r="I28" s="5"/>
      <c r="J28" s="5"/>
      <c r="K28" s="5"/>
      <c r="L28" s="5"/>
      <c r="M28" s="5"/>
    </row>
    <row r="29" spans="1:17" collapsed="1" x14ac:dyDescent="0.25">
      <c r="A29" s="168" t="s">
        <v>116</v>
      </c>
      <c r="B29" s="169"/>
      <c r="C29" s="169"/>
      <c r="D29" s="169"/>
      <c r="E29" s="169"/>
      <c r="F29" s="169"/>
      <c r="G29" s="169"/>
      <c r="H29" s="169"/>
      <c r="I29" s="169"/>
      <c r="J29" s="169"/>
      <c r="K29" s="169"/>
      <c r="L29" s="169"/>
      <c r="M29" s="170"/>
      <c r="N29" s="2"/>
      <c r="O29" s="2"/>
      <c r="P29" s="2"/>
      <c r="Q29" s="2"/>
    </row>
    <row r="30" spans="1:17" x14ac:dyDescent="0.25">
      <c r="A30" s="4">
        <v>1</v>
      </c>
      <c r="B30" s="5" t="s">
        <v>17</v>
      </c>
      <c r="C30" s="5"/>
      <c r="D30" s="5"/>
      <c r="E30" s="5"/>
      <c r="F30" s="5"/>
      <c r="G30" s="5"/>
      <c r="H30" s="5"/>
      <c r="I30" s="5"/>
      <c r="J30" s="5"/>
      <c r="K30" s="5"/>
      <c r="L30" s="5"/>
      <c r="M30" s="5"/>
    </row>
    <row r="31" spans="1:17" ht="21" customHeight="1" x14ac:dyDescent="0.25">
      <c r="A31" s="4"/>
      <c r="B31" s="18" t="s">
        <v>98</v>
      </c>
      <c r="C31" s="10" t="s">
        <v>55</v>
      </c>
      <c r="D31" s="11"/>
      <c r="E31" s="12">
        <v>180</v>
      </c>
      <c r="F31" s="12">
        <v>0</v>
      </c>
      <c r="G31" s="12">
        <f>E31+F31</f>
        <v>180</v>
      </c>
      <c r="H31" s="12">
        <v>179.9</v>
      </c>
      <c r="I31" s="12">
        <v>0</v>
      </c>
      <c r="J31" s="12">
        <f>H31+I31</f>
        <v>179.9</v>
      </c>
      <c r="K31" s="12">
        <f>E31-H31</f>
        <v>9.9999999999994316E-2</v>
      </c>
      <c r="L31" s="12">
        <f>F31-I31</f>
        <v>0</v>
      </c>
      <c r="M31" s="12">
        <f>K31+L31</f>
        <v>9.9999999999994316E-2</v>
      </c>
    </row>
    <row r="32" spans="1:17" x14ac:dyDescent="0.25">
      <c r="A32" s="4"/>
      <c r="B32" s="5"/>
      <c r="C32" s="5"/>
      <c r="D32" s="5"/>
      <c r="E32" s="5"/>
      <c r="F32" s="5"/>
      <c r="G32" s="5"/>
      <c r="H32" s="5"/>
      <c r="I32" s="5"/>
      <c r="J32" s="5"/>
      <c r="K32" s="5"/>
      <c r="L32" s="5"/>
      <c r="M32" s="5"/>
    </row>
    <row r="33" spans="1:13" x14ac:dyDescent="0.25">
      <c r="A33" s="4">
        <v>2</v>
      </c>
      <c r="B33" s="5" t="s">
        <v>18</v>
      </c>
      <c r="C33" s="5"/>
      <c r="D33" s="5"/>
      <c r="E33" s="5"/>
      <c r="F33" s="5"/>
      <c r="G33" s="5"/>
      <c r="H33" s="5"/>
      <c r="I33" s="5"/>
      <c r="J33" s="5"/>
      <c r="K33" s="5"/>
      <c r="L33" s="5"/>
      <c r="M33" s="5"/>
    </row>
    <row r="34" spans="1:13" ht="35.25" customHeight="1" x14ac:dyDescent="0.25">
      <c r="A34" s="5"/>
      <c r="B34" s="18" t="s">
        <v>117</v>
      </c>
      <c r="C34" s="10" t="s">
        <v>49</v>
      </c>
      <c r="D34" s="5"/>
      <c r="E34" s="13">
        <v>18</v>
      </c>
      <c r="F34" s="13">
        <v>0</v>
      </c>
      <c r="G34" s="13">
        <f>E34+F34</f>
        <v>18</v>
      </c>
      <c r="H34" s="13">
        <v>18</v>
      </c>
      <c r="I34" s="13">
        <v>0</v>
      </c>
      <c r="J34" s="13">
        <f>H34+I34</f>
        <v>18</v>
      </c>
      <c r="K34" s="13">
        <f t="shared" ref="K34:L34" si="0">E34-H34</f>
        <v>0</v>
      </c>
      <c r="L34" s="13">
        <f t="shared" si="0"/>
        <v>0</v>
      </c>
      <c r="M34" s="13">
        <f>K34+L34</f>
        <v>0</v>
      </c>
    </row>
    <row r="35" spans="1:13" x14ac:dyDescent="0.25">
      <c r="A35" s="5"/>
      <c r="B35" s="5"/>
      <c r="C35" s="5"/>
      <c r="D35" s="5"/>
      <c r="E35" s="5"/>
      <c r="F35" s="5"/>
      <c r="G35" s="5"/>
      <c r="H35" s="5"/>
      <c r="I35" s="5"/>
      <c r="J35" s="5"/>
      <c r="K35" s="5"/>
      <c r="L35" s="5"/>
      <c r="M35" s="5"/>
    </row>
    <row r="36" spans="1:13" x14ac:dyDescent="0.25">
      <c r="A36" s="4">
        <v>3</v>
      </c>
      <c r="B36" s="5" t="s">
        <v>20</v>
      </c>
      <c r="C36" s="5"/>
      <c r="D36" s="5"/>
      <c r="E36" s="5"/>
      <c r="F36" s="5"/>
      <c r="G36" s="5"/>
      <c r="H36" s="5"/>
      <c r="I36" s="5"/>
      <c r="J36" s="5"/>
      <c r="K36" s="5"/>
      <c r="L36" s="5"/>
      <c r="M36" s="5"/>
    </row>
    <row r="37" spans="1:13" ht="31.5" x14ac:dyDescent="0.25">
      <c r="A37" s="4"/>
      <c r="B37" s="17" t="s">
        <v>118</v>
      </c>
      <c r="C37" s="10" t="s">
        <v>102</v>
      </c>
      <c r="D37" s="5"/>
      <c r="E37" s="12">
        <v>10</v>
      </c>
      <c r="F37" s="10">
        <v>0</v>
      </c>
      <c r="G37" s="10">
        <f>E37+F37</f>
        <v>10</v>
      </c>
      <c r="H37" s="12">
        <v>9.9</v>
      </c>
      <c r="I37" s="12">
        <v>0</v>
      </c>
      <c r="J37" s="12">
        <f>H37+I37</f>
        <v>9.9</v>
      </c>
      <c r="K37" s="12">
        <f t="shared" ref="K37:L37" si="1">E37-H37</f>
        <v>9.9999999999999645E-2</v>
      </c>
      <c r="L37" s="14">
        <f t="shared" si="1"/>
        <v>0</v>
      </c>
      <c r="M37" s="14">
        <f>K37+L37</f>
        <v>9.9999999999999645E-2</v>
      </c>
    </row>
    <row r="38" spans="1:13" hidden="1" outlineLevel="1" x14ac:dyDescent="0.25">
      <c r="A38" s="4">
        <v>4</v>
      </c>
      <c r="B38" s="5" t="s">
        <v>21</v>
      </c>
      <c r="C38" s="5"/>
      <c r="D38" s="5"/>
      <c r="E38" s="5"/>
      <c r="F38" s="5"/>
      <c r="G38" s="5"/>
      <c r="H38" s="5"/>
      <c r="I38" s="5"/>
      <c r="J38" s="5"/>
      <c r="K38" s="5"/>
      <c r="L38" s="5"/>
      <c r="M38" s="5"/>
    </row>
    <row r="39" spans="1:13" hidden="1" outlineLevel="1" x14ac:dyDescent="0.25">
      <c r="A39" s="5"/>
      <c r="B39" s="5" t="s">
        <v>19</v>
      </c>
      <c r="C39" s="5"/>
      <c r="D39" s="5"/>
      <c r="E39" s="5"/>
      <c r="F39" s="5"/>
      <c r="G39" s="5"/>
      <c r="H39" s="5"/>
      <c r="I39" s="5"/>
      <c r="J39" s="5"/>
      <c r="K39" s="5"/>
      <c r="L39" s="5"/>
      <c r="M39" s="5"/>
    </row>
    <row r="40" spans="1:13" ht="15.75" collapsed="1" x14ac:dyDescent="0.25">
      <c r="A40" s="5"/>
      <c r="B40" s="9"/>
      <c r="C40" s="10"/>
      <c r="D40" s="5"/>
      <c r="E40" s="5"/>
      <c r="F40" s="5"/>
      <c r="G40" s="14"/>
      <c r="H40" s="12"/>
      <c r="I40" s="14"/>
      <c r="J40" s="14"/>
      <c r="K40" s="12"/>
      <c r="L40" s="12"/>
      <c r="M40" s="12"/>
    </row>
    <row r="42" spans="1:13" ht="32.25" customHeight="1" x14ac:dyDescent="0.25">
      <c r="A42" s="162" t="s">
        <v>22</v>
      </c>
      <c r="B42" s="162"/>
      <c r="C42" s="162"/>
      <c r="D42" s="162"/>
      <c r="E42" s="162"/>
      <c r="G42" t="s">
        <v>23</v>
      </c>
      <c r="J42" t="s">
        <v>25</v>
      </c>
    </row>
    <row r="43" spans="1:13" x14ac:dyDescent="0.25">
      <c r="G43" s="163" t="s">
        <v>24</v>
      </c>
      <c r="H43" s="163"/>
    </row>
    <row r="45" spans="1:13" x14ac:dyDescent="0.25">
      <c r="A45" t="s">
        <v>26</v>
      </c>
      <c r="G45" t="s">
        <v>23</v>
      </c>
      <c r="J45" t="s">
        <v>27</v>
      </c>
    </row>
    <row r="46" spans="1:13" x14ac:dyDescent="0.25">
      <c r="G46" s="163" t="s">
        <v>24</v>
      </c>
      <c r="H46" s="163"/>
    </row>
  </sheetData>
  <mergeCells count="21">
    <mergeCell ref="A42:E42"/>
    <mergeCell ref="G43:H43"/>
    <mergeCell ref="G46:H46"/>
    <mergeCell ref="A17:M17"/>
    <mergeCell ref="A29:M29"/>
    <mergeCell ref="A13:E13"/>
    <mergeCell ref="G13:L13"/>
    <mergeCell ref="A15:A16"/>
    <mergeCell ref="B15:B16"/>
    <mergeCell ref="C15:C16"/>
    <mergeCell ref="D15:D16"/>
    <mergeCell ref="E15:G15"/>
    <mergeCell ref="H15:J15"/>
    <mergeCell ref="K15:M15"/>
    <mergeCell ref="A6:L6"/>
    <mergeCell ref="A7:L7"/>
    <mergeCell ref="A8:L8"/>
    <mergeCell ref="A9:L9"/>
    <mergeCell ref="A12:D12"/>
    <mergeCell ref="F12:M12"/>
    <mergeCell ref="D11:F11"/>
  </mergeCells>
  <pageMargins left="0.7" right="0.7" top="0.75" bottom="0.75" header="0.3" footer="0.3"/>
  <pageSetup paperSize="9" scale="96" fitToHeight="0" orientation="landscape" verticalDpi="0" r:id="rId1"/>
  <headerFooter>
    <oddHeader>&amp;C&amp;P</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Q162"/>
  <sheetViews>
    <sheetView topLeftCell="A7" zoomScaleNormal="100" workbookViewId="0">
      <selection activeCell="A17" sqref="A17:M17"/>
    </sheetView>
  </sheetViews>
  <sheetFormatPr defaultRowHeight="18.75" customHeight="1" outlineLevelCol="1" x14ac:dyDescent="0.25"/>
  <cols>
    <col min="1" max="1" width="9.140625" style="15"/>
    <col min="2" max="2" width="29.28515625" style="15" customWidth="1"/>
    <col min="3" max="3" width="12.7109375" style="15" customWidth="1"/>
    <col min="4" max="4" width="11" style="15" hidden="1" customWidth="1" outlineLevel="1"/>
    <col min="5" max="5" width="10" style="15" customWidth="1" collapsed="1"/>
    <col min="6" max="6" width="12.7109375" style="15" customWidth="1"/>
    <col min="7" max="7" width="10.42578125" style="15" customWidth="1"/>
    <col min="8" max="8" width="10" style="15" customWidth="1"/>
    <col min="9" max="9" width="12.85546875" style="15" customWidth="1"/>
    <col min="10" max="10" width="11" style="15" customWidth="1"/>
    <col min="11" max="11" width="10.42578125" style="15" customWidth="1"/>
    <col min="12" max="12" width="12.7109375" style="15" customWidth="1"/>
    <col min="13" max="13" width="9.7109375" style="15" customWidth="1"/>
    <col min="14" max="16384" width="9.140625" style="15"/>
  </cols>
  <sheetData>
    <row r="1" spans="1:17" ht="18.75" customHeight="1" x14ac:dyDescent="0.25">
      <c r="A1" s="1"/>
      <c r="K1" s="15" t="s">
        <v>0</v>
      </c>
    </row>
    <row r="2" spans="1:17" ht="18.75" customHeight="1" x14ac:dyDescent="0.25">
      <c r="A2" s="1"/>
      <c r="K2" s="15" t="s">
        <v>12</v>
      </c>
    </row>
    <row r="3" spans="1:17" ht="18.75" customHeight="1" x14ac:dyDescent="0.25">
      <c r="A3" s="1"/>
      <c r="K3" s="15" t="s">
        <v>13</v>
      </c>
    </row>
    <row r="4" spans="1:17" ht="18.75" customHeight="1" x14ac:dyDescent="0.25">
      <c r="A4" s="1"/>
      <c r="K4" s="15" t="s">
        <v>14</v>
      </c>
    </row>
    <row r="5" spans="1:17" ht="18.75" customHeight="1" x14ac:dyDescent="0.25">
      <c r="A5" s="1" t="s">
        <v>1</v>
      </c>
    </row>
    <row r="6" spans="1:17" ht="18.75" customHeight="1" x14ac:dyDescent="0.3">
      <c r="A6" s="172" t="s">
        <v>15</v>
      </c>
      <c r="B6" s="172"/>
      <c r="C6" s="172"/>
      <c r="D6" s="172"/>
      <c r="E6" s="172"/>
      <c r="F6" s="172"/>
      <c r="G6" s="172"/>
      <c r="H6" s="172"/>
      <c r="I6" s="172"/>
      <c r="J6" s="172"/>
      <c r="K6" s="172"/>
      <c r="L6" s="172"/>
    </row>
    <row r="7" spans="1:17" ht="18.75" customHeight="1" x14ac:dyDescent="0.25">
      <c r="A7" s="157" t="s">
        <v>28</v>
      </c>
      <c r="B7" s="157"/>
      <c r="C7" s="157"/>
      <c r="D7" s="157"/>
      <c r="E7" s="157"/>
      <c r="F7" s="157"/>
      <c r="G7" s="157"/>
      <c r="H7" s="157"/>
      <c r="I7" s="157"/>
      <c r="J7" s="157"/>
      <c r="K7" s="157"/>
      <c r="L7" s="157"/>
    </row>
    <row r="8" spans="1:17" ht="18.75" customHeight="1" x14ac:dyDescent="0.3">
      <c r="A8" s="158" t="s">
        <v>45</v>
      </c>
      <c r="B8" s="158"/>
      <c r="C8" s="158"/>
      <c r="D8" s="158"/>
      <c r="E8" s="158"/>
      <c r="F8" s="158"/>
      <c r="G8" s="158"/>
      <c r="H8" s="158"/>
      <c r="I8" s="158"/>
      <c r="J8" s="158"/>
      <c r="K8" s="158"/>
      <c r="L8" s="158"/>
    </row>
    <row r="9" spans="1:17" s="7" customFormat="1" ht="18.75" customHeight="1" x14ac:dyDescent="0.2">
      <c r="A9" s="159" t="s">
        <v>16</v>
      </c>
      <c r="B9" s="159"/>
      <c r="C9" s="159"/>
      <c r="D9" s="159"/>
      <c r="E9" s="159"/>
      <c r="F9" s="159"/>
      <c r="G9" s="159"/>
      <c r="H9" s="159"/>
      <c r="I9" s="159"/>
      <c r="J9" s="159"/>
      <c r="K9" s="159"/>
      <c r="L9" s="159"/>
    </row>
    <row r="10" spans="1:17" ht="18.75" customHeight="1" x14ac:dyDescent="0.25">
      <c r="D10" s="164" t="s">
        <v>46</v>
      </c>
      <c r="E10" s="164"/>
      <c r="F10" s="164"/>
    </row>
    <row r="11" spans="1:17" ht="18.75" customHeight="1" x14ac:dyDescent="0.3">
      <c r="A11" s="1" t="s">
        <v>1</v>
      </c>
      <c r="E11" s="164"/>
      <c r="F11" s="164"/>
      <c r="G11" s="6"/>
      <c r="H11" s="6"/>
      <c r="I11" s="6"/>
      <c r="J11" s="6"/>
    </row>
    <row r="12" spans="1:17" ht="18.75" customHeight="1" x14ac:dyDescent="0.25">
      <c r="A12" s="160">
        <v>4116060</v>
      </c>
      <c r="B12" s="160"/>
      <c r="C12" s="160"/>
      <c r="D12" s="27"/>
      <c r="F12" s="171" t="s">
        <v>81</v>
      </c>
      <c r="G12" s="171"/>
      <c r="H12" s="171"/>
      <c r="I12" s="171"/>
      <c r="J12" s="171"/>
      <c r="K12" s="171"/>
      <c r="L12" s="171"/>
      <c r="M12" s="171"/>
    </row>
    <row r="13" spans="1:17" s="7" customFormat="1" ht="26.25" customHeight="1" x14ac:dyDescent="0.2">
      <c r="A13" s="165" t="s">
        <v>42</v>
      </c>
      <c r="B13" s="165"/>
      <c r="C13" s="165"/>
      <c r="D13" s="165"/>
      <c r="E13" s="165"/>
      <c r="G13" s="165" t="s">
        <v>40</v>
      </c>
      <c r="H13" s="165"/>
      <c r="I13" s="165"/>
      <c r="J13" s="165"/>
      <c r="K13" s="165"/>
      <c r="L13" s="165"/>
    </row>
    <row r="15" spans="1:17" ht="52.5" customHeight="1" x14ac:dyDescent="0.25">
      <c r="A15" s="166" t="s">
        <v>2</v>
      </c>
      <c r="B15" s="173" t="s">
        <v>3</v>
      </c>
      <c r="C15" s="173" t="s">
        <v>4</v>
      </c>
      <c r="D15" s="173" t="s">
        <v>5</v>
      </c>
      <c r="E15" s="173" t="s">
        <v>9</v>
      </c>
      <c r="F15" s="173"/>
      <c r="G15" s="173"/>
      <c r="H15" s="173" t="s">
        <v>10</v>
      </c>
      <c r="I15" s="173"/>
      <c r="J15" s="173"/>
      <c r="K15" s="173" t="s">
        <v>11</v>
      </c>
      <c r="L15" s="173"/>
      <c r="M15" s="173"/>
      <c r="N15" s="30"/>
      <c r="O15" s="30"/>
      <c r="P15" s="30"/>
      <c r="Q15" s="30"/>
    </row>
    <row r="16" spans="1:17" ht="39" customHeight="1" x14ac:dyDescent="0.25">
      <c r="A16" s="166"/>
      <c r="B16" s="173"/>
      <c r="C16" s="173"/>
      <c r="D16" s="173"/>
      <c r="E16" s="31" t="s">
        <v>6</v>
      </c>
      <c r="F16" s="31" t="s">
        <v>7</v>
      </c>
      <c r="G16" s="31" t="s">
        <v>8</v>
      </c>
      <c r="H16" s="31" t="s">
        <v>6</v>
      </c>
      <c r="I16" s="31" t="s">
        <v>7</v>
      </c>
      <c r="J16" s="31" t="s">
        <v>8</v>
      </c>
      <c r="K16" s="31" t="s">
        <v>6</v>
      </c>
      <c r="L16" s="31" t="s">
        <v>7</v>
      </c>
      <c r="M16" s="31" t="s">
        <v>8</v>
      </c>
      <c r="N16" s="30"/>
      <c r="O16" s="30"/>
      <c r="P16" s="30"/>
      <c r="Q16" s="30"/>
    </row>
    <row r="17" spans="1:13" s="29" customFormat="1" ht="18.75" customHeight="1" x14ac:dyDescent="0.25">
      <c r="A17" s="174" t="s">
        <v>119</v>
      </c>
      <c r="B17" s="175"/>
      <c r="C17" s="175"/>
      <c r="D17" s="175"/>
      <c r="E17" s="175"/>
      <c r="F17" s="175"/>
      <c r="G17" s="175"/>
      <c r="H17" s="175"/>
      <c r="I17" s="175"/>
      <c r="J17" s="175"/>
      <c r="K17" s="175"/>
      <c r="L17" s="175"/>
      <c r="M17" s="176"/>
    </row>
    <row r="18" spans="1:13" s="29" customFormat="1" ht="18.75" customHeight="1" x14ac:dyDescent="0.25">
      <c r="A18" s="32" t="s">
        <v>120</v>
      </c>
      <c r="B18" s="11" t="s">
        <v>121</v>
      </c>
      <c r="C18" s="11"/>
      <c r="D18" s="11"/>
      <c r="E18" s="11"/>
      <c r="F18" s="11"/>
      <c r="G18" s="11"/>
      <c r="H18" s="11"/>
      <c r="I18" s="11"/>
      <c r="J18" s="11"/>
      <c r="K18" s="11"/>
      <c r="L18" s="11"/>
      <c r="M18" s="11"/>
    </row>
    <row r="19" spans="1:13" s="29" customFormat="1" ht="18.75" customHeight="1" x14ac:dyDescent="0.25">
      <c r="A19" s="32"/>
      <c r="B19" s="17" t="s">
        <v>113</v>
      </c>
      <c r="C19" s="10" t="s">
        <v>55</v>
      </c>
      <c r="D19" s="10"/>
      <c r="E19" s="14"/>
      <c r="F19" s="14"/>
      <c r="G19" s="12">
        <v>25016.6</v>
      </c>
      <c r="H19" s="14"/>
      <c r="I19" s="14"/>
      <c r="J19" s="12">
        <v>24634.5</v>
      </c>
      <c r="K19" s="12"/>
      <c r="L19" s="12"/>
      <c r="M19" s="12">
        <f>G19-J19</f>
        <v>382.09999999999854</v>
      </c>
    </row>
    <row r="20" spans="1:13" s="29" customFormat="1" ht="18.75" customHeight="1" x14ac:dyDescent="0.25">
      <c r="A20" s="32"/>
      <c r="B20" s="17" t="s">
        <v>122</v>
      </c>
      <c r="C20" s="10" t="s">
        <v>123</v>
      </c>
      <c r="D20" s="10"/>
      <c r="E20" s="14"/>
      <c r="F20" s="14"/>
      <c r="G20" s="13">
        <v>75996</v>
      </c>
      <c r="H20" s="13"/>
      <c r="I20" s="13"/>
      <c r="J20" s="13">
        <v>75996</v>
      </c>
      <c r="K20" s="12"/>
      <c r="L20" s="12"/>
      <c r="M20" s="13">
        <f>K20+L20</f>
        <v>0</v>
      </c>
    </row>
    <row r="21" spans="1:13" s="29" customFormat="1" ht="18.75" customHeight="1" x14ac:dyDescent="0.25">
      <c r="A21" s="32" t="s">
        <v>124</v>
      </c>
      <c r="B21" s="11" t="s">
        <v>125</v>
      </c>
      <c r="E21" s="16"/>
      <c r="F21" s="16"/>
      <c r="G21" s="16"/>
      <c r="H21" s="16"/>
      <c r="I21" s="16"/>
      <c r="J21" s="16"/>
      <c r="K21" s="16"/>
      <c r="L21" s="16"/>
      <c r="M21" s="16"/>
    </row>
    <row r="22" spans="1:13" s="29" customFormat="1" ht="18.75" customHeight="1" x14ac:dyDescent="0.25">
      <c r="A22" s="16"/>
      <c r="B22" s="17" t="s">
        <v>126</v>
      </c>
      <c r="C22" s="10" t="s">
        <v>123</v>
      </c>
      <c r="D22" s="10"/>
      <c r="E22" s="16"/>
      <c r="F22" s="16"/>
      <c r="G22" s="13">
        <v>40</v>
      </c>
      <c r="H22" s="13"/>
      <c r="I22" s="13"/>
      <c r="J22" s="13">
        <v>8</v>
      </c>
      <c r="K22" s="12"/>
      <c r="L22" s="12"/>
      <c r="M22" s="13">
        <f>G22-J22</f>
        <v>32</v>
      </c>
    </row>
    <row r="23" spans="1:13" s="29" customFormat="1" ht="18.75" customHeight="1" x14ac:dyDescent="0.25">
      <c r="A23" s="16"/>
      <c r="B23" s="17" t="s">
        <v>127</v>
      </c>
      <c r="C23" s="10" t="s">
        <v>123</v>
      </c>
      <c r="D23" s="10"/>
      <c r="E23" s="16"/>
      <c r="F23" s="16"/>
      <c r="G23" s="13">
        <v>148</v>
      </c>
      <c r="H23" s="13"/>
      <c r="I23" s="13"/>
      <c r="J23" s="13">
        <v>100</v>
      </c>
      <c r="K23" s="12"/>
      <c r="L23" s="12"/>
      <c r="M23" s="13">
        <f t="shared" ref="M23:M24" si="0">G23-J23</f>
        <v>48</v>
      </c>
    </row>
    <row r="24" spans="1:13" s="29" customFormat="1" ht="18.75" customHeight="1" x14ac:dyDescent="0.25">
      <c r="A24" s="16"/>
      <c r="B24" s="17" t="s">
        <v>128</v>
      </c>
      <c r="C24" s="14" t="s">
        <v>49</v>
      </c>
      <c r="D24" s="14"/>
      <c r="E24" s="16"/>
      <c r="F24" s="16"/>
      <c r="G24" s="13">
        <v>2</v>
      </c>
      <c r="H24" s="13"/>
      <c r="I24" s="13"/>
      <c r="J24" s="13">
        <v>2</v>
      </c>
      <c r="K24" s="12"/>
      <c r="L24" s="12"/>
      <c r="M24" s="13">
        <f t="shared" si="0"/>
        <v>0</v>
      </c>
    </row>
    <row r="25" spans="1:13" s="29" customFormat="1" ht="18.75" customHeight="1" x14ac:dyDescent="0.25">
      <c r="A25" s="10"/>
      <c r="B25" s="17" t="s">
        <v>129</v>
      </c>
      <c r="C25" s="14" t="s">
        <v>49</v>
      </c>
      <c r="D25" s="14"/>
      <c r="E25" s="14"/>
      <c r="F25" s="14"/>
      <c r="G25" s="13">
        <v>0</v>
      </c>
      <c r="H25" s="13"/>
      <c r="I25" s="13"/>
      <c r="J25" s="13">
        <v>0</v>
      </c>
      <c r="K25" s="13">
        <f>E25-H25</f>
        <v>0</v>
      </c>
      <c r="L25" s="13">
        <f>F25-I25</f>
        <v>0</v>
      </c>
      <c r="M25" s="13">
        <f>K25+L25</f>
        <v>0</v>
      </c>
    </row>
    <row r="26" spans="1:13" s="29" customFormat="1" ht="18.75" customHeight="1" x14ac:dyDescent="0.25">
      <c r="A26" s="32" t="s">
        <v>130</v>
      </c>
      <c r="B26" s="11" t="s">
        <v>131</v>
      </c>
      <c r="C26" s="11"/>
      <c r="D26" s="11"/>
      <c r="E26" s="16"/>
      <c r="F26" s="16"/>
      <c r="G26" s="16"/>
      <c r="H26" s="16"/>
      <c r="I26" s="16"/>
      <c r="J26" s="16"/>
      <c r="K26" s="16"/>
      <c r="L26" s="16"/>
      <c r="M26" s="16"/>
    </row>
    <row r="27" spans="1:13" s="29" customFormat="1" ht="18.75" customHeight="1" x14ac:dyDescent="0.25">
      <c r="A27" s="32"/>
      <c r="B27" s="17" t="s">
        <v>132</v>
      </c>
      <c r="C27" s="10" t="s">
        <v>55</v>
      </c>
      <c r="D27" s="10"/>
      <c r="E27" s="16"/>
      <c r="F27" s="16"/>
      <c r="G27" s="16">
        <v>0.5</v>
      </c>
      <c r="H27" s="16"/>
      <c r="I27" s="16"/>
      <c r="J27" s="16">
        <v>0.5</v>
      </c>
      <c r="K27" s="16"/>
      <c r="L27" s="16"/>
      <c r="M27" s="23">
        <f t="shared" ref="M27:M30" si="1">G27-J27</f>
        <v>0</v>
      </c>
    </row>
    <row r="28" spans="1:13" s="29" customFormat="1" ht="18.75" customHeight="1" x14ac:dyDescent="0.25">
      <c r="A28" s="16"/>
      <c r="B28" s="17" t="s">
        <v>133</v>
      </c>
      <c r="C28" s="10" t="s">
        <v>55</v>
      </c>
      <c r="D28" s="10"/>
      <c r="E28" s="16"/>
      <c r="F28" s="16"/>
      <c r="G28" s="16">
        <v>0.2</v>
      </c>
      <c r="H28" s="16"/>
      <c r="I28" s="16"/>
      <c r="J28" s="16">
        <v>0.2</v>
      </c>
      <c r="K28" s="16"/>
      <c r="L28" s="16"/>
      <c r="M28" s="23">
        <f t="shared" si="1"/>
        <v>0</v>
      </c>
    </row>
    <row r="29" spans="1:13" s="29" customFormat="1" ht="18.75" customHeight="1" x14ac:dyDescent="0.25">
      <c r="A29" s="16"/>
      <c r="B29" s="17" t="s">
        <v>134</v>
      </c>
      <c r="C29" s="10" t="s">
        <v>55</v>
      </c>
      <c r="D29" s="10"/>
      <c r="E29" s="16"/>
      <c r="F29" s="16"/>
      <c r="G29" s="16">
        <v>30</v>
      </c>
      <c r="H29" s="16"/>
      <c r="I29" s="16"/>
      <c r="J29" s="16">
        <v>30</v>
      </c>
      <c r="K29" s="16"/>
      <c r="L29" s="16"/>
      <c r="M29" s="23">
        <f t="shared" si="1"/>
        <v>0</v>
      </c>
    </row>
    <row r="30" spans="1:13" s="29" customFormat="1" ht="18.75" customHeight="1" x14ac:dyDescent="0.25">
      <c r="A30" s="16"/>
      <c r="B30" s="17" t="s">
        <v>135</v>
      </c>
      <c r="C30" s="10" t="s">
        <v>55</v>
      </c>
      <c r="D30" s="10"/>
      <c r="E30" s="10"/>
      <c r="F30" s="10"/>
      <c r="G30" s="10">
        <v>0</v>
      </c>
      <c r="H30" s="10"/>
      <c r="I30" s="10"/>
      <c r="J30" s="10">
        <v>0</v>
      </c>
      <c r="K30" s="33"/>
      <c r="L30" s="12"/>
      <c r="M30" s="23">
        <f t="shared" si="1"/>
        <v>0</v>
      </c>
    </row>
    <row r="31" spans="1:13" s="29" customFormat="1" ht="18.75" customHeight="1" x14ac:dyDescent="0.25">
      <c r="A31" s="174" t="s">
        <v>136</v>
      </c>
      <c r="B31" s="175"/>
      <c r="C31" s="175"/>
      <c r="D31" s="175"/>
      <c r="E31" s="175"/>
      <c r="F31" s="175"/>
      <c r="G31" s="175"/>
      <c r="H31" s="175"/>
      <c r="I31" s="175"/>
      <c r="J31" s="175"/>
      <c r="K31" s="175"/>
      <c r="L31" s="175"/>
      <c r="M31" s="176"/>
    </row>
    <row r="32" spans="1:13" s="29" customFormat="1" ht="18.75" customHeight="1" x14ac:dyDescent="0.25">
      <c r="A32" s="32" t="s">
        <v>120</v>
      </c>
      <c r="B32" s="11" t="s">
        <v>121</v>
      </c>
      <c r="C32" s="11"/>
      <c r="D32" s="11"/>
      <c r="E32" s="11"/>
      <c r="F32" s="11"/>
      <c r="G32" s="11"/>
      <c r="H32" s="11"/>
      <c r="I32" s="11"/>
      <c r="J32" s="11"/>
      <c r="K32" s="11"/>
      <c r="L32" s="11"/>
      <c r="M32" s="11"/>
    </row>
    <row r="33" spans="1:13" s="29" customFormat="1" ht="18.75" customHeight="1" x14ac:dyDescent="0.25">
      <c r="A33" s="32"/>
      <c r="B33" s="17" t="s">
        <v>113</v>
      </c>
      <c r="C33" s="10" t="s">
        <v>55</v>
      </c>
      <c r="D33" s="10"/>
      <c r="E33" s="20"/>
      <c r="F33" s="20"/>
      <c r="G33" s="10">
        <v>43046.1</v>
      </c>
      <c r="H33" s="10"/>
      <c r="I33" s="10"/>
      <c r="J33" s="10">
        <v>40373</v>
      </c>
      <c r="K33" s="10"/>
      <c r="L33" s="10"/>
      <c r="M33" s="10">
        <f>G33-J33</f>
        <v>2673.0999999999985</v>
      </c>
    </row>
    <row r="34" spans="1:13" s="29" customFormat="1" ht="18.75" customHeight="1" x14ac:dyDescent="0.25">
      <c r="A34" s="10"/>
      <c r="B34" s="17" t="s">
        <v>137</v>
      </c>
      <c r="C34" s="10" t="s">
        <v>138</v>
      </c>
      <c r="D34" s="10"/>
      <c r="E34" s="20"/>
      <c r="F34" s="20"/>
      <c r="G34" s="10">
        <v>97.9</v>
      </c>
      <c r="H34" s="10"/>
      <c r="I34" s="10"/>
      <c r="J34" s="10">
        <v>97.9</v>
      </c>
      <c r="K34" s="10"/>
      <c r="L34" s="10"/>
      <c r="M34" s="10">
        <f t="shared" ref="M34:M37" si="2">G34-J34</f>
        <v>0</v>
      </c>
    </row>
    <row r="35" spans="1:13" s="29" customFormat="1" ht="18.75" customHeight="1" x14ac:dyDescent="0.25">
      <c r="A35" s="10"/>
      <c r="B35" s="17" t="s">
        <v>139</v>
      </c>
      <c r="C35" s="10" t="s">
        <v>138</v>
      </c>
      <c r="D35" s="10"/>
      <c r="E35" s="20"/>
      <c r="F35" s="20"/>
      <c r="G35" s="10">
        <v>427.5</v>
      </c>
      <c r="H35" s="10"/>
      <c r="I35" s="10"/>
      <c r="J35" s="10">
        <v>427.5</v>
      </c>
      <c r="K35" s="10"/>
      <c r="L35" s="10"/>
      <c r="M35" s="10">
        <f t="shared" si="2"/>
        <v>0</v>
      </c>
    </row>
    <row r="36" spans="1:13" s="29" customFormat="1" ht="18.75" customHeight="1" x14ac:dyDescent="0.25">
      <c r="A36" s="10"/>
      <c r="B36" s="17" t="s">
        <v>140</v>
      </c>
      <c r="C36" s="10" t="s">
        <v>141</v>
      </c>
      <c r="D36" s="10"/>
      <c r="E36" s="20"/>
      <c r="F36" s="20"/>
      <c r="G36" s="10">
        <v>7481</v>
      </c>
      <c r="H36" s="10"/>
      <c r="I36" s="10"/>
      <c r="J36" s="10">
        <v>7481</v>
      </c>
      <c r="K36" s="10"/>
      <c r="L36" s="10"/>
      <c r="M36" s="10">
        <f t="shared" si="2"/>
        <v>0</v>
      </c>
    </row>
    <row r="37" spans="1:13" s="29" customFormat="1" ht="18.75" customHeight="1" x14ac:dyDescent="0.25">
      <c r="A37" s="10"/>
      <c r="B37" s="17" t="s">
        <v>142</v>
      </c>
      <c r="C37" s="10" t="s">
        <v>143</v>
      </c>
      <c r="D37" s="10"/>
      <c r="E37" s="12"/>
      <c r="F37" s="12"/>
      <c r="G37" s="10">
        <v>18708</v>
      </c>
      <c r="H37" s="10"/>
      <c r="I37" s="10"/>
      <c r="J37" s="10">
        <v>18708</v>
      </c>
      <c r="K37" s="12"/>
      <c r="L37" s="12"/>
      <c r="M37" s="10">
        <f t="shared" si="2"/>
        <v>0</v>
      </c>
    </row>
    <row r="38" spans="1:13" s="29" customFormat="1" ht="18.75" customHeight="1" x14ac:dyDescent="0.25">
      <c r="A38" s="32" t="s">
        <v>124</v>
      </c>
      <c r="B38" s="11" t="s">
        <v>125</v>
      </c>
      <c r="C38" s="11"/>
      <c r="D38" s="11"/>
      <c r="E38" s="16"/>
      <c r="F38" s="16"/>
      <c r="G38" s="16"/>
      <c r="H38" s="16"/>
      <c r="I38" s="16"/>
      <c r="J38" s="16"/>
      <c r="K38" s="16"/>
      <c r="L38" s="16"/>
      <c r="M38" s="16"/>
    </row>
    <row r="39" spans="1:13" s="29" customFormat="1" ht="18.75" customHeight="1" x14ac:dyDescent="0.25">
      <c r="A39" s="32"/>
      <c r="B39" s="17" t="s">
        <v>144</v>
      </c>
      <c r="C39" s="10" t="s">
        <v>138</v>
      </c>
      <c r="D39" s="10"/>
      <c r="E39" s="16"/>
      <c r="F39" s="16"/>
      <c r="G39" s="10">
        <v>97</v>
      </c>
      <c r="H39" s="10"/>
      <c r="I39" s="10"/>
      <c r="J39" s="10">
        <v>4.2</v>
      </c>
      <c r="K39" s="10"/>
      <c r="L39" s="10"/>
      <c r="M39" s="12">
        <v>0.6</v>
      </c>
    </row>
    <row r="40" spans="1:13" s="29" customFormat="1" ht="18.75" customHeight="1" x14ac:dyDescent="0.25">
      <c r="A40" s="10"/>
      <c r="B40" s="17" t="s">
        <v>145</v>
      </c>
      <c r="C40" s="10" t="s">
        <v>138</v>
      </c>
      <c r="D40" s="10"/>
      <c r="E40" s="12"/>
      <c r="F40" s="12"/>
      <c r="G40" s="12">
        <v>51.6</v>
      </c>
      <c r="H40" s="12"/>
      <c r="I40" s="12"/>
      <c r="J40" s="12">
        <v>3.5</v>
      </c>
      <c r="K40" s="12"/>
      <c r="L40" s="12"/>
      <c r="M40" s="12">
        <v>9.1</v>
      </c>
    </row>
    <row r="41" spans="1:13" s="29" customFormat="1" ht="18.75" customHeight="1" x14ac:dyDescent="0.25">
      <c r="A41" s="10"/>
      <c r="B41" s="17" t="s">
        <v>146</v>
      </c>
      <c r="C41" s="10" t="s">
        <v>141</v>
      </c>
      <c r="D41" s="10"/>
      <c r="E41" s="12"/>
      <c r="F41" s="12"/>
      <c r="G41" s="10">
        <v>7481</v>
      </c>
      <c r="H41" s="10"/>
      <c r="I41" s="10"/>
      <c r="J41" s="10">
        <v>7481</v>
      </c>
      <c r="K41" s="12"/>
      <c r="L41" s="12"/>
      <c r="M41" s="23">
        <f t="shared" ref="M41:M42" si="3">G41-J41</f>
        <v>0</v>
      </c>
    </row>
    <row r="42" spans="1:13" s="29" customFormat="1" ht="18.75" customHeight="1" x14ac:dyDescent="0.25">
      <c r="A42" s="10"/>
      <c r="B42" s="17" t="s">
        <v>147</v>
      </c>
      <c r="C42" s="10" t="s">
        <v>143</v>
      </c>
      <c r="D42" s="10"/>
      <c r="E42" s="13"/>
      <c r="F42" s="13"/>
      <c r="G42" s="13">
        <v>18708</v>
      </c>
      <c r="H42" s="13"/>
      <c r="I42" s="13"/>
      <c r="J42" s="13">
        <v>18708</v>
      </c>
      <c r="K42" s="13"/>
      <c r="L42" s="13"/>
      <c r="M42" s="23">
        <f t="shared" si="3"/>
        <v>0</v>
      </c>
    </row>
    <row r="43" spans="1:13" s="29" customFormat="1" ht="18.75" customHeight="1" x14ac:dyDescent="0.25">
      <c r="A43" s="32" t="s">
        <v>130</v>
      </c>
      <c r="B43" s="11" t="s">
        <v>131</v>
      </c>
      <c r="C43" s="11"/>
      <c r="D43" s="11"/>
      <c r="E43" s="16"/>
      <c r="F43" s="16"/>
      <c r="G43" s="16"/>
      <c r="H43" s="16"/>
      <c r="I43" s="16"/>
      <c r="J43" s="16"/>
      <c r="K43" s="16"/>
      <c r="L43" s="16"/>
      <c r="M43" s="16"/>
    </row>
    <row r="44" spans="1:13" s="29" customFormat="1" ht="18.75" customHeight="1" x14ac:dyDescent="0.25">
      <c r="A44" s="16"/>
      <c r="B44" s="17" t="s">
        <v>148</v>
      </c>
      <c r="C44" s="10" t="s">
        <v>55</v>
      </c>
      <c r="D44" s="10"/>
      <c r="E44" s="16"/>
      <c r="F44" s="16"/>
      <c r="G44" s="10">
        <v>88</v>
      </c>
      <c r="H44" s="10"/>
      <c r="I44" s="10"/>
      <c r="J44" s="10">
        <v>83</v>
      </c>
      <c r="K44" s="16"/>
      <c r="L44" s="16"/>
      <c r="M44" s="10">
        <f>G44-J44</f>
        <v>5</v>
      </c>
    </row>
    <row r="45" spans="1:13" s="29" customFormat="1" ht="18.75" customHeight="1" x14ac:dyDescent="0.25">
      <c r="A45" s="16"/>
      <c r="B45" s="17" t="s">
        <v>149</v>
      </c>
      <c r="C45" s="10" t="s">
        <v>55</v>
      </c>
      <c r="D45" s="10"/>
      <c r="E45" s="12"/>
      <c r="F45" s="10"/>
      <c r="G45" s="10">
        <v>450</v>
      </c>
      <c r="H45" s="12"/>
      <c r="I45" s="12"/>
      <c r="J45" s="12">
        <v>420</v>
      </c>
      <c r="K45" s="12"/>
      <c r="L45" s="14"/>
      <c r="M45" s="10">
        <f t="shared" ref="M45:M47" si="4">G45-J45</f>
        <v>30</v>
      </c>
    </row>
    <row r="46" spans="1:13" s="29" customFormat="1" ht="18.75" customHeight="1" x14ac:dyDescent="0.25">
      <c r="A46" s="16"/>
      <c r="B46" s="17" t="s">
        <v>150</v>
      </c>
      <c r="C46" s="10" t="s">
        <v>55</v>
      </c>
      <c r="D46" s="10"/>
      <c r="E46" s="12"/>
      <c r="F46" s="10"/>
      <c r="G46" s="10">
        <v>2.3999999999999998E-3</v>
      </c>
      <c r="H46" s="12"/>
      <c r="I46" s="12"/>
      <c r="J46" s="12">
        <v>2.3999999999999998E-3</v>
      </c>
      <c r="K46" s="12"/>
      <c r="L46" s="14"/>
      <c r="M46" s="10">
        <f t="shared" si="4"/>
        <v>0</v>
      </c>
    </row>
    <row r="47" spans="1:13" s="29" customFormat="1" ht="18.75" customHeight="1" x14ac:dyDescent="0.25">
      <c r="A47" s="16"/>
      <c r="B47" s="17" t="s">
        <v>151</v>
      </c>
      <c r="C47" s="10" t="s">
        <v>55</v>
      </c>
      <c r="D47" s="10"/>
      <c r="E47" s="12"/>
      <c r="F47" s="12"/>
      <c r="G47" s="10">
        <v>2.3999999999999998E-3</v>
      </c>
      <c r="H47" s="10"/>
      <c r="I47" s="10"/>
      <c r="J47" s="10">
        <v>2.3999999999999998E-3</v>
      </c>
      <c r="K47" s="12"/>
      <c r="L47" s="12"/>
      <c r="M47" s="10">
        <f t="shared" si="4"/>
        <v>0</v>
      </c>
    </row>
    <row r="48" spans="1:13" s="29" customFormat="1" ht="18.75" customHeight="1" x14ac:dyDescent="0.25">
      <c r="A48" s="177" t="s">
        <v>152</v>
      </c>
      <c r="B48" s="175"/>
      <c r="C48" s="175"/>
      <c r="D48" s="175"/>
      <c r="E48" s="175"/>
      <c r="F48" s="175"/>
      <c r="G48" s="175"/>
      <c r="H48" s="175"/>
      <c r="I48" s="175"/>
      <c r="J48" s="175"/>
      <c r="K48" s="175"/>
      <c r="L48" s="175"/>
      <c r="M48" s="176"/>
    </row>
    <row r="49" spans="1:13" s="29" customFormat="1" ht="18.75" customHeight="1" x14ac:dyDescent="0.25">
      <c r="A49" s="32" t="s">
        <v>120</v>
      </c>
      <c r="B49" s="11" t="s">
        <v>121</v>
      </c>
      <c r="C49" s="11"/>
      <c r="D49" s="11"/>
      <c r="E49" s="11"/>
      <c r="F49" s="11"/>
      <c r="G49" s="11"/>
      <c r="H49" s="11"/>
      <c r="I49" s="11"/>
      <c r="J49" s="11"/>
      <c r="K49" s="11"/>
      <c r="L49" s="11"/>
      <c r="M49" s="11"/>
    </row>
    <row r="50" spans="1:13" s="29" customFormat="1" ht="18.75" customHeight="1" x14ac:dyDescent="0.25">
      <c r="A50" s="10"/>
      <c r="B50" s="17" t="s">
        <v>113</v>
      </c>
      <c r="C50" s="10" t="s">
        <v>153</v>
      </c>
      <c r="D50" s="10"/>
      <c r="E50" s="12"/>
      <c r="F50" s="12"/>
      <c r="G50" s="12">
        <v>10668.4</v>
      </c>
      <c r="H50" s="12"/>
      <c r="I50" s="12"/>
      <c r="J50" s="12">
        <v>9267.2999999999993</v>
      </c>
      <c r="K50" s="12"/>
      <c r="L50" s="12"/>
      <c r="M50" s="10">
        <f t="shared" ref="M50:M55" si="5">G50-J50</f>
        <v>1401.1000000000004</v>
      </c>
    </row>
    <row r="51" spans="1:13" s="29" customFormat="1" ht="18.75" customHeight="1" x14ac:dyDescent="0.25">
      <c r="A51" s="10"/>
      <c r="B51" s="17" t="s">
        <v>154</v>
      </c>
      <c r="C51" s="10" t="s">
        <v>155</v>
      </c>
      <c r="D51" s="10"/>
      <c r="E51" s="12"/>
      <c r="F51" s="12"/>
      <c r="G51" s="12">
        <v>76.23</v>
      </c>
      <c r="H51" s="12"/>
      <c r="I51" s="12"/>
      <c r="J51" s="12">
        <v>76.23</v>
      </c>
      <c r="K51" s="12"/>
      <c r="L51" s="12"/>
      <c r="M51" s="10">
        <f t="shared" si="5"/>
        <v>0</v>
      </c>
    </row>
    <row r="52" spans="1:13" s="29" customFormat="1" ht="18.75" customHeight="1" x14ac:dyDescent="0.25">
      <c r="A52" s="10"/>
      <c r="B52" s="18" t="s">
        <v>156</v>
      </c>
      <c r="C52" s="10" t="s">
        <v>49</v>
      </c>
      <c r="D52" s="10"/>
      <c r="E52" s="12"/>
      <c r="F52" s="12"/>
      <c r="G52" s="13">
        <v>3500</v>
      </c>
      <c r="H52" s="13"/>
      <c r="I52" s="13"/>
      <c r="J52" s="13">
        <v>4850</v>
      </c>
      <c r="K52" s="13"/>
      <c r="L52" s="13"/>
      <c r="M52" s="13">
        <f t="shared" si="5"/>
        <v>-1350</v>
      </c>
    </row>
    <row r="53" spans="1:13" s="29" customFormat="1" ht="18.75" customHeight="1" x14ac:dyDescent="0.25">
      <c r="A53" s="10"/>
      <c r="B53" s="17" t="s">
        <v>157</v>
      </c>
      <c r="C53" s="10" t="s">
        <v>49</v>
      </c>
      <c r="D53" s="10"/>
      <c r="E53" s="12"/>
      <c r="F53" s="12"/>
      <c r="G53" s="13">
        <v>2005</v>
      </c>
      <c r="H53" s="13"/>
      <c r="I53" s="13"/>
      <c r="J53" s="13">
        <v>2005</v>
      </c>
      <c r="K53" s="13"/>
      <c r="L53" s="13"/>
      <c r="M53" s="13">
        <f t="shared" si="5"/>
        <v>0</v>
      </c>
    </row>
    <row r="54" spans="1:13" s="29" customFormat="1" ht="18.75" customHeight="1" x14ac:dyDescent="0.25">
      <c r="A54" s="10"/>
      <c r="B54" s="17" t="s">
        <v>158</v>
      </c>
      <c r="C54" s="10" t="s">
        <v>159</v>
      </c>
      <c r="D54" s="10"/>
      <c r="E54" s="12"/>
      <c r="F54" s="12"/>
      <c r="G54" s="13">
        <v>250</v>
      </c>
      <c r="H54" s="13"/>
      <c r="I54" s="13"/>
      <c r="J54" s="13">
        <v>250</v>
      </c>
      <c r="K54" s="13"/>
      <c r="L54" s="13"/>
      <c r="M54" s="13">
        <f t="shared" si="5"/>
        <v>0</v>
      </c>
    </row>
    <row r="55" spans="1:13" s="29" customFormat="1" ht="18.75" customHeight="1" x14ac:dyDescent="0.25">
      <c r="A55" s="10"/>
      <c r="B55" s="17" t="s">
        <v>160</v>
      </c>
      <c r="C55" s="10" t="s">
        <v>155</v>
      </c>
      <c r="D55" s="10"/>
      <c r="E55" s="12"/>
      <c r="F55" s="12"/>
      <c r="G55" s="12">
        <v>76.260000000000005</v>
      </c>
      <c r="H55" s="12"/>
      <c r="I55" s="12"/>
      <c r="J55" s="12">
        <v>76.260000000000005</v>
      </c>
      <c r="K55" s="13"/>
      <c r="L55" s="13"/>
      <c r="M55" s="13">
        <f t="shared" si="5"/>
        <v>0</v>
      </c>
    </row>
    <row r="56" spans="1:13" s="29" customFormat="1" ht="18.75" customHeight="1" x14ac:dyDescent="0.25">
      <c r="A56" s="32" t="s">
        <v>124</v>
      </c>
      <c r="B56" s="11" t="s">
        <v>125</v>
      </c>
      <c r="C56" s="11"/>
      <c r="D56" s="11"/>
      <c r="E56" s="16"/>
      <c r="F56" s="16"/>
      <c r="G56" s="16"/>
      <c r="H56" s="16"/>
      <c r="I56" s="16"/>
      <c r="J56" s="16"/>
      <c r="K56" s="16"/>
      <c r="L56" s="16"/>
      <c r="M56" s="16"/>
    </row>
    <row r="57" spans="1:13" s="29" customFormat="1" ht="18.75" customHeight="1" x14ac:dyDescent="0.25">
      <c r="A57" s="10"/>
      <c r="B57" s="17" t="s">
        <v>161</v>
      </c>
      <c r="C57" s="10" t="s">
        <v>155</v>
      </c>
      <c r="D57" s="10"/>
      <c r="E57" s="12"/>
      <c r="F57" s="12"/>
      <c r="G57" s="12">
        <v>76.23</v>
      </c>
      <c r="H57" s="12"/>
      <c r="I57" s="12"/>
      <c r="J57" s="12">
        <v>76.23</v>
      </c>
      <c r="K57" s="12"/>
      <c r="L57" s="12"/>
      <c r="M57" s="23">
        <f t="shared" ref="M57" si="6">G57-J57</f>
        <v>0</v>
      </c>
    </row>
    <row r="58" spans="1:13" s="29" customFormat="1" ht="18.75" customHeight="1" x14ac:dyDescent="0.25">
      <c r="A58" s="10"/>
      <c r="B58" s="17" t="s">
        <v>162</v>
      </c>
      <c r="C58" s="10" t="s">
        <v>49</v>
      </c>
      <c r="D58" s="10"/>
      <c r="E58" s="12"/>
      <c r="F58" s="12"/>
      <c r="G58" s="12">
        <v>1274</v>
      </c>
      <c r="H58" s="12"/>
      <c r="I58" s="12"/>
      <c r="J58" s="12">
        <v>690</v>
      </c>
      <c r="K58" s="12"/>
      <c r="L58" s="12"/>
      <c r="M58" s="12">
        <f>G58-J58</f>
        <v>584</v>
      </c>
    </row>
    <row r="59" spans="1:13" s="29" customFormat="1" ht="18.75" customHeight="1" x14ac:dyDescent="0.25">
      <c r="A59" s="10"/>
      <c r="B59" s="17" t="s">
        <v>163</v>
      </c>
      <c r="C59" s="10" t="s">
        <v>49</v>
      </c>
      <c r="D59" s="10"/>
      <c r="E59" s="12"/>
      <c r="F59" s="12"/>
      <c r="G59" s="13">
        <v>808</v>
      </c>
      <c r="H59" s="12"/>
      <c r="I59" s="12"/>
      <c r="J59" s="13">
        <v>366</v>
      </c>
      <c r="K59" s="12"/>
      <c r="L59" s="12"/>
      <c r="M59" s="13">
        <f>G59-J59</f>
        <v>442</v>
      </c>
    </row>
    <row r="60" spans="1:13" s="29" customFormat="1" ht="18.75" customHeight="1" x14ac:dyDescent="0.25">
      <c r="A60" s="10"/>
      <c r="B60" s="17" t="s">
        <v>164</v>
      </c>
      <c r="C60" s="10" t="s">
        <v>159</v>
      </c>
      <c r="D60" s="10"/>
      <c r="E60" s="12"/>
      <c r="F60" s="12"/>
      <c r="G60" s="13">
        <v>250</v>
      </c>
      <c r="H60" s="12"/>
      <c r="I60" s="12"/>
      <c r="J60" s="13">
        <v>250</v>
      </c>
      <c r="K60" s="12"/>
      <c r="L60" s="12"/>
      <c r="M60" s="23">
        <f t="shared" ref="M60" si="7">G60-J60</f>
        <v>0</v>
      </c>
    </row>
    <row r="61" spans="1:13" s="29" customFormat="1" ht="18.75" customHeight="1" x14ac:dyDescent="0.25">
      <c r="A61" s="10"/>
      <c r="B61" s="17" t="s">
        <v>165</v>
      </c>
      <c r="C61" s="10" t="s">
        <v>155</v>
      </c>
      <c r="D61" s="10"/>
      <c r="E61" s="12"/>
      <c r="F61" s="12"/>
      <c r="G61" s="13">
        <v>76.260000000000005</v>
      </c>
      <c r="H61" s="12"/>
      <c r="I61" s="12"/>
      <c r="J61" s="13">
        <v>76.260000000000005</v>
      </c>
      <c r="K61" s="12"/>
      <c r="L61" s="12"/>
      <c r="M61" s="13">
        <f t="shared" ref="M61:M64" si="8">G61-J61</f>
        <v>0</v>
      </c>
    </row>
    <row r="62" spans="1:13" s="29" customFormat="1" ht="18.75" customHeight="1" x14ac:dyDescent="0.25">
      <c r="A62" s="10"/>
      <c r="B62" s="17" t="s">
        <v>166</v>
      </c>
      <c r="C62" s="10" t="s">
        <v>49</v>
      </c>
      <c r="D62" s="10"/>
      <c r="E62" s="12"/>
      <c r="F62" s="12"/>
      <c r="G62" s="13">
        <v>14250</v>
      </c>
      <c r="H62" s="12"/>
      <c r="I62" s="12"/>
      <c r="J62" s="13">
        <v>14200</v>
      </c>
      <c r="K62" s="12"/>
      <c r="L62" s="12"/>
      <c r="M62" s="13">
        <f t="shared" si="8"/>
        <v>50</v>
      </c>
    </row>
    <row r="63" spans="1:13" s="29" customFormat="1" ht="18.75" customHeight="1" x14ac:dyDescent="0.25">
      <c r="A63" s="10"/>
      <c r="B63" s="17" t="s">
        <v>167</v>
      </c>
      <c r="C63" s="10" t="s">
        <v>49</v>
      </c>
      <c r="D63" s="10"/>
      <c r="E63" s="12"/>
      <c r="F63" s="12"/>
      <c r="G63" s="13">
        <v>1141</v>
      </c>
      <c r="H63" s="12"/>
      <c r="I63" s="12"/>
      <c r="J63" s="13">
        <v>1141</v>
      </c>
      <c r="K63" s="12"/>
      <c r="L63" s="12"/>
      <c r="M63" s="13">
        <f t="shared" si="8"/>
        <v>0</v>
      </c>
    </row>
    <row r="64" spans="1:13" s="29" customFormat="1" ht="18.75" customHeight="1" x14ac:dyDescent="0.25">
      <c r="A64" s="10"/>
      <c r="B64" s="17" t="s">
        <v>168</v>
      </c>
      <c r="C64" s="10" t="s">
        <v>169</v>
      </c>
      <c r="D64" s="10"/>
      <c r="E64" s="12"/>
      <c r="F64" s="12"/>
      <c r="G64" s="13">
        <v>5155</v>
      </c>
      <c r="H64" s="12"/>
      <c r="I64" s="12"/>
      <c r="J64" s="13">
        <v>5155</v>
      </c>
      <c r="K64" s="12"/>
      <c r="L64" s="12"/>
      <c r="M64" s="13">
        <f t="shared" si="8"/>
        <v>0</v>
      </c>
    </row>
    <row r="65" spans="1:13" s="29" customFormat="1" ht="18.75" customHeight="1" x14ac:dyDescent="0.25">
      <c r="A65" s="32" t="s">
        <v>130</v>
      </c>
      <c r="B65" s="11" t="s">
        <v>131</v>
      </c>
      <c r="C65" s="11"/>
      <c r="D65" s="11"/>
      <c r="E65" s="16"/>
      <c r="F65" s="16"/>
      <c r="G65" s="16"/>
      <c r="H65" s="16"/>
      <c r="I65" s="16"/>
      <c r="J65" s="16"/>
      <c r="K65" s="16"/>
      <c r="L65" s="16"/>
      <c r="M65" s="16"/>
    </row>
    <row r="66" spans="1:13" s="29" customFormat="1" ht="18.75" customHeight="1" x14ac:dyDescent="0.25">
      <c r="A66" s="16"/>
      <c r="B66" s="18" t="s">
        <v>170</v>
      </c>
      <c r="C66" s="10" t="s">
        <v>102</v>
      </c>
      <c r="D66" s="10"/>
      <c r="E66" s="12"/>
      <c r="F66" s="12"/>
      <c r="G66" s="12">
        <v>36.56</v>
      </c>
      <c r="H66" s="12"/>
      <c r="I66" s="12"/>
      <c r="J66" s="12">
        <v>41.725000000000001</v>
      </c>
      <c r="K66" s="21"/>
      <c r="L66" s="12"/>
      <c r="M66" s="13">
        <f t="shared" ref="M66:M73" si="9">G66-J66</f>
        <v>-5.1649999999999991</v>
      </c>
    </row>
    <row r="67" spans="1:13" s="29" customFormat="1" ht="18.75" customHeight="1" x14ac:dyDescent="0.25">
      <c r="A67" s="16"/>
      <c r="B67" s="18" t="s">
        <v>171</v>
      </c>
      <c r="C67" s="10" t="s">
        <v>102</v>
      </c>
      <c r="D67" s="10"/>
      <c r="E67" s="12"/>
      <c r="F67" s="12"/>
      <c r="G67" s="12">
        <v>1.377</v>
      </c>
      <c r="H67" s="12"/>
      <c r="I67" s="12"/>
      <c r="J67" s="12">
        <v>1.65</v>
      </c>
      <c r="K67" s="21"/>
      <c r="L67" s="12"/>
      <c r="M67" s="13">
        <f t="shared" si="9"/>
        <v>-0.27299999999999991</v>
      </c>
    </row>
    <row r="68" spans="1:13" s="29" customFormat="1" ht="18.75" customHeight="1" x14ac:dyDescent="0.25">
      <c r="A68" s="16"/>
      <c r="B68" s="18" t="s">
        <v>172</v>
      </c>
      <c r="C68" s="10" t="s">
        <v>102</v>
      </c>
      <c r="D68" s="10"/>
      <c r="E68" s="12"/>
      <c r="F68" s="12"/>
      <c r="G68" s="12">
        <v>0.56999999999999995</v>
      </c>
      <c r="H68" s="12"/>
      <c r="I68" s="12"/>
      <c r="J68" s="12">
        <v>0.35</v>
      </c>
      <c r="K68" s="21"/>
      <c r="L68" s="12"/>
      <c r="M68" s="13">
        <f t="shared" si="9"/>
        <v>0.21999999999999997</v>
      </c>
    </row>
    <row r="69" spans="1:13" s="29" customFormat="1" ht="18.75" customHeight="1" x14ac:dyDescent="0.25">
      <c r="A69" s="16"/>
      <c r="B69" s="18" t="s">
        <v>173</v>
      </c>
      <c r="C69" s="10" t="s">
        <v>102</v>
      </c>
      <c r="D69" s="10"/>
      <c r="E69" s="12"/>
      <c r="F69" s="12"/>
      <c r="G69" s="12">
        <v>4.7</v>
      </c>
      <c r="H69" s="12"/>
      <c r="I69" s="12"/>
      <c r="J69" s="12">
        <v>5.6</v>
      </c>
      <c r="K69" s="21"/>
      <c r="L69" s="12"/>
      <c r="M69" s="13">
        <f t="shared" si="9"/>
        <v>-0.89999999999999947</v>
      </c>
    </row>
    <row r="70" spans="1:13" s="29" customFormat="1" ht="18.75" customHeight="1" x14ac:dyDescent="0.25">
      <c r="A70" s="16"/>
      <c r="B70" s="18" t="s">
        <v>174</v>
      </c>
      <c r="C70" s="10" t="s">
        <v>102</v>
      </c>
      <c r="D70" s="10"/>
      <c r="E70" s="12"/>
      <c r="F70" s="12"/>
      <c r="G70" s="12">
        <v>33.729999999999997</v>
      </c>
      <c r="H70" s="12"/>
      <c r="I70" s="12"/>
      <c r="J70" s="14">
        <v>32.216999999999999</v>
      </c>
      <c r="K70" s="21"/>
      <c r="L70" s="12"/>
      <c r="M70" s="13">
        <f t="shared" si="9"/>
        <v>1.5129999999999981</v>
      </c>
    </row>
    <row r="71" spans="1:13" s="29" customFormat="1" ht="18.75" customHeight="1" x14ac:dyDescent="0.25">
      <c r="A71" s="16"/>
      <c r="B71" s="18" t="s">
        <v>175</v>
      </c>
      <c r="C71" s="10" t="s">
        <v>111</v>
      </c>
      <c r="D71" s="10"/>
      <c r="E71" s="12"/>
      <c r="F71" s="12"/>
      <c r="G71" s="12">
        <v>24.56</v>
      </c>
      <c r="H71" s="12"/>
      <c r="I71" s="12"/>
      <c r="J71" s="12">
        <v>20.56</v>
      </c>
      <c r="K71" s="21"/>
      <c r="L71" s="12"/>
      <c r="M71" s="13">
        <f t="shared" si="9"/>
        <v>4</v>
      </c>
    </row>
    <row r="72" spans="1:13" s="29" customFormat="1" ht="18.75" customHeight="1" x14ac:dyDescent="0.25">
      <c r="A72" s="16"/>
      <c r="B72" s="18" t="s">
        <v>176</v>
      </c>
      <c r="C72" s="10" t="s">
        <v>177</v>
      </c>
      <c r="D72" s="10"/>
      <c r="E72" s="12"/>
      <c r="F72" s="12"/>
      <c r="G72" s="14">
        <v>486.73</v>
      </c>
      <c r="H72" s="12"/>
      <c r="I72" s="12"/>
      <c r="J72" s="14">
        <v>465.1</v>
      </c>
      <c r="K72" s="21"/>
      <c r="L72" s="12"/>
      <c r="M72" s="13">
        <f t="shared" si="9"/>
        <v>21.629999999999995</v>
      </c>
    </row>
    <row r="73" spans="1:13" s="29" customFormat="1" ht="18.75" customHeight="1" x14ac:dyDescent="0.25">
      <c r="A73" s="16"/>
      <c r="B73" s="18" t="s">
        <v>178</v>
      </c>
      <c r="C73" s="10" t="s">
        <v>179</v>
      </c>
      <c r="D73" s="10"/>
      <c r="E73" s="12"/>
      <c r="F73" s="12"/>
      <c r="G73" s="14">
        <v>58.2</v>
      </c>
      <c r="H73" s="12"/>
      <c r="I73" s="12"/>
      <c r="J73" s="14">
        <v>60.2</v>
      </c>
      <c r="K73" s="21"/>
      <c r="L73" s="12"/>
      <c r="M73" s="13">
        <f t="shared" si="9"/>
        <v>-2</v>
      </c>
    </row>
    <row r="74" spans="1:13" s="29" customFormat="1" ht="18.75" customHeight="1" x14ac:dyDescent="0.25">
      <c r="A74" s="174" t="s">
        <v>180</v>
      </c>
      <c r="B74" s="175"/>
      <c r="C74" s="175"/>
      <c r="D74" s="175"/>
      <c r="E74" s="175"/>
      <c r="F74" s="175"/>
      <c r="G74" s="175"/>
      <c r="H74" s="175"/>
      <c r="I74" s="175"/>
      <c r="J74" s="175"/>
      <c r="K74" s="175"/>
      <c r="L74" s="175"/>
      <c r="M74" s="176"/>
    </row>
    <row r="75" spans="1:13" s="29" customFormat="1" ht="18.75" customHeight="1" x14ac:dyDescent="0.25">
      <c r="A75" s="32" t="s">
        <v>120</v>
      </c>
      <c r="B75" s="11" t="s">
        <v>121</v>
      </c>
      <c r="C75" s="11"/>
      <c r="D75" s="11"/>
      <c r="E75" s="11"/>
      <c r="F75" s="11"/>
      <c r="G75" s="11"/>
      <c r="H75" s="11"/>
      <c r="I75" s="11"/>
      <c r="J75" s="11"/>
      <c r="K75" s="11"/>
      <c r="L75" s="11"/>
      <c r="M75" s="11"/>
    </row>
    <row r="76" spans="1:13" s="29" customFormat="1" ht="18.75" customHeight="1" x14ac:dyDescent="0.25">
      <c r="A76" s="10"/>
      <c r="B76" s="17" t="s">
        <v>113</v>
      </c>
      <c r="C76" s="10" t="s">
        <v>102</v>
      </c>
      <c r="D76" s="10"/>
      <c r="E76" s="12"/>
      <c r="F76" s="14"/>
      <c r="G76" s="12">
        <v>6071.7</v>
      </c>
      <c r="H76" s="12"/>
      <c r="I76" s="12"/>
      <c r="J76" s="12">
        <v>5977.9</v>
      </c>
      <c r="K76" s="12"/>
      <c r="L76" s="14"/>
      <c r="M76" s="22">
        <f t="shared" ref="M76:M77" si="10">G76-J76</f>
        <v>93.800000000000182</v>
      </c>
    </row>
    <row r="77" spans="1:13" s="29" customFormat="1" ht="18.75" customHeight="1" x14ac:dyDescent="0.25">
      <c r="A77" s="10"/>
      <c r="B77" s="17" t="s">
        <v>181</v>
      </c>
      <c r="C77" s="10" t="s">
        <v>155</v>
      </c>
      <c r="D77" s="10"/>
      <c r="E77" s="12"/>
      <c r="F77" s="14"/>
      <c r="G77" s="23">
        <v>85.64</v>
      </c>
      <c r="H77" s="23"/>
      <c r="I77" s="23"/>
      <c r="J77" s="23">
        <v>85.64</v>
      </c>
      <c r="K77" s="12"/>
      <c r="L77" s="14"/>
      <c r="M77" s="22">
        <f t="shared" si="10"/>
        <v>0</v>
      </c>
    </row>
    <row r="78" spans="1:13" s="29" customFormat="1" ht="18.75" customHeight="1" x14ac:dyDescent="0.25">
      <c r="A78" s="32" t="s">
        <v>124</v>
      </c>
      <c r="B78" s="11" t="s">
        <v>125</v>
      </c>
      <c r="C78" s="11"/>
      <c r="D78" s="11"/>
      <c r="E78" s="16"/>
      <c r="F78" s="16"/>
      <c r="G78" s="16"/>
      <c r="H78" s="16"/>
      <c r="I78" s="16"/>
      <c r="J78" s="16"/>
      <c r="K78" s="16"/>
      <c r="L78" s="16"/>
      <c r="M78" s="16"/>
    </row>
    <row r="79" spans="1:13" s="29" customFormat="1" ht="18.75" customHeight="1" x14ac:dyDescent="0.25">
      <c r="A79" s="10"/>
      <c r="B79" s="17" t="s">
        <v>182</v>
      </c>
      <c r="C79" s="10" t="s">
        <v>155</v>
      </c>
      <c r="D79" s="10"/>
      <c r="E79" s="13"/>
      <c r="F79" s="13"/>
      <c r="G79" s="12">
        <v>85.64</v>
      </c>
      <c r="H79" s="12"/>
      <c r="I79" s="12"/>
      <c r="J79" s="12">
        <v>85.64</v>
      </c>
      <c r="K79" s="13"/>
      <c r="L79" s="13"/>
      <c r="M79" s="23">
        <f t="shared" ref="M79" si="11">G79-J79</f>
        <v>0</v>
      </c>
    </row>
    <row r="80" spans="1:13" s="29" customFormat="1" ht="18.75" customHeight="1" x14ac:dyDescent="0.25">
      <c r="A80" s="32" t="s">
        <v>130</v>
      </c>
      <c r="B80" s="11" t="s">
        <v>131</v>
      </c>
      <c r="C80" s="11"/>
      <c r="D80" s="11"/>
      <c r="E80" s="16"/>
      <c r="F80" s="16"/>
      <c r="G80" s="16"/>
      <c r="H80" s="16"/>
      <c r="I80" s="16"/>
      <c r="J80" s="16"/>
      <c r="K80" s="16"/>
      <c r="L80" s="16"/>
      <c r="M80" s="16"/>
    </row>
    <row r="81" spans="1:13" s="29" customFormat="1" ht="18.75" customHeight="1" x14ac:dyDescent="0.25">
      <c r="A81" s="16"/>
      <c r="B81" s="17" t="s">
        <v>183</v>
      </c>
      <c r="C81" s="10" t="s">
        <v>102</v>
      </c>
      <c r="D81" s="10"/>
      <c r="E81" s="12"/>
      <c r="F81" s="12"/>
      <c r="G81" s="12">
        <v>70.900000000000006</v>
      </c>
      <c r="H81" s="12"/>
      <c r="I81" s="12"/>
      <c r="J81" s="12">
        <v>69.8</v>
      </c>
      <c r="K81" s="21"/>
      <c r="L81" s="12"/>
      <c r="M81" s="23">
        <f t="shared" ref="M81" si="12">G81-J81</f>
        <v>1.1000000000000085</v>
      </c>
    </row>
    <row r="82" spans="1:13" s="29" customFormat="1" ht="18.75" customHeight="1" x14ac:dyDescent="0.25">
      <c r="A82" s="174" t="s">
        <v>184</v>
      </c>
      <c r="B82" s="175"/>
      <c r="C82" s="175"/>
      <c r="D82" s="175"/>
      <c r="E82" s="175"/>
      <c r="F82" s="175"/>
      <c r="G82" s="175"/>
      <c r="H82" s="175"/>
      <c r="I82" s="175"/>
      <c r="J82" s="175"/>
      <c r="K82" s="175"/>
      <c r="L82" s="175"/>
      <c r="M82" s="176"/>
    </row>
    <row r="83" spans="1:13" s="29" customFormat="1" ht="18.75" customHeight="1" x14ac:dyDescent="0.25">
      <c r="A83" s="32" t="s">
        <v>120</v>
      </c>
      <c r="B83" s="11" t="s">
        <v>121</v>
      </c>
      <c r="C83" s="11"/>
      <c r="D83" s="11"/>
      <c r="E83" s="11"/>
      <c r="F83" s="11"/>
      <c r="G83" s="11"/>
      <c r="H83" s="11"/>
      <c r="I83" s="11"/>
      <c r="J83" s="11"/>
      <c r="K83" s="11"/>
      <c r="L83" s="11"/>
      <c r="M83" s="11"/>
    </row>
    <row r="84" spans="1:13" s="29" customFormat="1" ht="18.75" customHeight="1" x14ac:dyDescent="0.25">
      <c r="A84" s="32"/>
      <c r="B84" s="17" t="s">
        <v>113</v>
      </c>
      <c r="C84" s="10" t="s">
        <v>102</v>
      </c>
      <c r="D84" s="10"/>
      <c r="E84" s="12"/>
      <c r="F84" s="14"/>
      <c r="G84" s="12">
        <v>1278.4000000000001</v>
      </c>
      <c r="H84" s="12"/>
      <c r="I84" s="12"/>
      <c r="J84" s="12">
        <v>1278.4000000000001</v>
      </c>
      <c r="K84" s="12"/>
      <c r="L84" s="14"/>
      <c r="M84" s="23">
        <f t="shared" ref="M84" si="13">G84-J84</f>
        <v>0</v>
      </c>
    </row>
    <row r="85" spans="1:13" s="29" customFormat="1" ht="18.75" customHeight="1" x14ac:dyDescent="0.25">
      <c r="A85" s="32" t="s">
        <v>124</v>
      </c>
      <c r="B85" s="11" t="s">
        <v>125</v>
      </c>
      <c r="C85" s="11"/>
      <c r="D85" s="11"/>
      <c r="E85" s="16"/>
      <c r="F85" s="16"/>
      <c r="G85" s="16"/>
      <c r="H85" s="16"/>
      <c r="I85" s="16"/>
      <c r="J85" s="16"/>
      <c r="K85" s="16"/>
      <c r="L85" s="16"/>
      <c r="M85" s="16"/>
    </row>
    <row r="86" spans="1:13" s="29" customFormat="1" ht="18.75" customHeight="1" x14ac:dyDescent="0.25">
      <c r="A86" s="32"/>
      <c r="B86" s="17" t="s">
        <v>185</v>
      </c>
      <c r="C86" s="10" t="s">
        <v>186</v>
      </c>
      <c r="D86" s="10"/>
      <c r="E86" s="16"/>
      <c r="F86" s="16"/>
      <c r="G86" s="16">
        <v>45</v>
      </c>
      <c r="H86" s="16"/>
      <c r="I86" s="16"/>
      <c r="J86" s="16">
        <v>45</v>
      </c>
      <c r="K86" s="16"/>
      <c r="L86" s="16"/>
      <c r="M86" s="23">
        <f t="shared" ref="M86:M87" si="14">G86-J86</f>
        <v>0</v>
      </c>
    </row>
    <row r="87" spans="1:13" s="29" customFormat="1" ht="18.75" customHeight="1" x14ac:dyDescent="0.25">
      <c r="A87" s="32"/>
      <c r="B87" s="17" t="s">
        <v>187</v>
      </c>
      <c r="C87" s="10" t="s">
        <v>49</v>
      </c>
      <c r="D87" s="10"/>
      <c r="E87" s="13"/>
      <c r="F87" s="13"/>
      <c r="G87" s="13">
        <v>470</v>
      </c>
      <c r="H87" s="13"/>
      <c r="I87" s="13"/>
      <c r="J87" s="13">
        <v>470</v>
      </c>
      <c r="K87" s="13"/>
      <c r="L87" s="13"/>
      <c r="M87" s="23">
        <f t="shared" si="14"/>
        <v>0</v>
      </c>
    </row>
    <row r="88" spans="1:13" s="29" customFormat="1" ht="18.75" customHeight="1" x14ac:dyDescent="0.25">
      <c r="A88" s="32" t="s">
        <v>130</v>
      </c>
      <c r="B88" s="11" t="s">
        <v>131</v>
      </c>
      <c r="C88" s="11"/>
      <c r="D88" s="11"/>
      <c r="E88" s="16"/>
      <c r="F88" s="16"/>
      <c r="G88" s="16"/>
      <c r="H88" s="16"/>
      <c r="I88" s="16"/>
      <c r="J88" s="16"/>
      <c r="K88" s="16"/>
      <c r="L88" s="16"/>
      <c r="M88" s="16"/>
    </row>
    <row r="89" spans="1:13" s="29" customFormat="1" ht="18.75" customHeight="1" x14ac:dyDescent="0.25">
      <c r="A89" s="16"/>
      <c r="B89" s="17" t="s">
        <v>188</v>
      </c>
      <c r="C89" s="10" t="s">
        <v>102</v>
      </c>
      <c r="D89" s="10"/>
      <c r="E89" s="16"/>
      <c r="F89" s="16"/>
      <c r="G89" s="16">
        <v>2.57</v>
      </c>
      <c r="H89" s="16"/>
      <c r="I89" s="16"/>
      <c r="J89" s="16">
        <v>2.57</v>
      </c>
      <c r="K89" s="16"/>
      <c r="L89" s="16"/>
      <c r="M89" s="23">
        <f t="shared" ref="M89:M90" si="15">G89-J89</f>
        <v>0</v>
      </c>
    </row>
    <row r="90" spans="1:13" s="29" customFormat="1" ht="18.75" customHeight="1" x14ac:dyDescent="0.25">
      <c r="A90" s="16"/>
      <c r="B90" s="17" t="s">
        <v>189</v>
      </c>
      <c r="C90" s="10" t="s">
        <v>102</v>
      </c>
      <c r="D90" s="10"/>
      <c r="E90" s="12"/>
      <c r="F90" s="12"/>
      <c r="G90" s="14">
        <v>1.48</v>
      </c>
      <c r="H90" s="14"/>
      <c r="I90" s="14"/>
      <c r="J90" s="14">
        <v>1.48</v>
      </c>
      <c r="K90" s="21"/>
      <c r="L90" s="12"/>
      <c r="M90" s="23">
        <f t="shared" si="15"/>
        <v>0</v>
      </c>
    </row>
    <row r="91" spans="1:13" s="29" customFormat="1" ht="18.75" customHeight="1" x14ac:dyDescent="0.25">
      <c r="A91" s="174" t="s">
        <v>190</v>
      </c>
      <c r="B91" s="175"/>
      <c r="C91" s="175"/>
      <c r="D91" s="175"/>
      <c r="E91" s="175"/>
      <c r="F91" s="175"/>
      <c r="G91" s="175"/>
      <c r="H91" s="175"/>
      <c r="I91" s="175"/>
      <c r="J91" s="175"/>
      <c r="K91" s="175"/>
      <c r="L91" s="175"/>
      <c r="M91" s="176"/>
    </row>
    <row r="92" spans="1:13" s="29" customFormat="1" ht="18.75" customHeight="1" x14ac:dyDescent="0.25">
      <c r="A92" s="32" t="s">
        <v>120</v>
      </c>
      <c r="B92" s="11" t="s">
        <v>121</v>
      </c>
      <c r="C92" s="11"/>
      <c r="D92" s="11"/>
      <c r="E92" s="11"/>
      <c r="F92" s="11"/>
      <c r="G92" s="11"/>
      <c r="H92" s="11"/>
      <c r="I92" s="11"/>
      <c r="J92" s="11"/>
      <c r="K92" s="11"/>
      <c r="L92" s="11"/>
      <c r="M92" s="11"/>
    </row>
    <row r="93" spans="1:13" s="29" customFormat="1" ht="18.75" customHeight="1" x14ac:dyDescent="0.25">
      <c r="A93" s="32"/>
      <c r="B93" s="17" t="s">
        <v>113</v>
      </c>
      <c r="C93" s="10" t="s">
        <v>153</v>
      </c>
      <c r="D93" s="10"/>
      <c r="E93" s="11"/>
      <c r="F93" s="11"/>
      <c r="G93" s="10">
        <v>152.30000000000001</v>
      </c>
      <c r="H93" s="10"/>
      <c r="I93" s="10"/>
      <c r="J93" s="10">
        <v>152.30000000000001</v>
      </c>
      <c r="K93" s="11"/>
      <c r="L93" s="11"/>
      <c r="M93" s="23">
        <f t="shared" ref="M93" si="16">G93-J93</f>
        <v>0</v>
      </c>
    </row>
    <row r="94" spans="1:13" s="29" customFormat="1" ht="18.75" customHeight="1" x14ac:dyDescent="0.25">
      <c r="A94" s="32"/>
      <c r="B94" s="17" t="s">
        <v>191</v>
      </c>
      <c r="C94" s="10" t="s">
        <v>49</v>
      </c>
      <c r="D94" s="10"/>
      <c r="E94" s="12"/>
      <c r="F94" s="14"/>
      <c r="G94" s="16">
        <v>2</v>
      </c>
      <c r="H94" s="16"/>
      <c r="I94" s="16"/>
      <c r="J94" s="16">
        <v>2</v>
      </c>
      <c r="K94" s="12"/>
      <c r="L94" s="14"/>
      <c r="M94" s="23">
        <f t="shared" ref="M94" si="17">G94-J94</f>
        <v>0</v>
      </c>
    </row>
    <row r="95" spans="1:13" s="29" customFormat="1" ht="18.75" customHeight="1" x14ac:dyDescent="0.25">
      <c r="A95" s="32" t="s">
        <v>124</v>
      </c>
      <c r="B95" s="11" t="s">
        <v>125</v>
      </c>
      <c r="C95" s="11"/>
      <c r="D95" s="11"/>
      <c r="E95" s="16"/>
      <c r="F95" s="16"/>
      <c r="G95" s="16"/>
      <c r="H95" s="16"/>
      <c r="I95" s="16"/>
      <c r="J95" s="16"/>
      <c r="K95" s="16"/>
      <c r="L95" s="16"/>
      <c r="M95" s="16"/>
    </row>
    <row r="96" spans="1:13" s="29" customFormat="1" ht="18.75" customHeight="1" x14ac:dyDescent="0.25">
      <c r="A96" s="32"/>
      <c r="B96" s="17" t="s">
        <v>192</v>
      </c>
      <c r="C96" s="10" t="s">
        <v>49</v>
      </c>
      <c r="D96" s="10"/>
      <c r="E96" s="13"/>
      <c r="F96" s="13"/>
      <c r="G96" s="13">
        <v>2</v>
      </c>
      <c r="H96" s="13"/>
      <c r="I96" s="13"/>
      <c r="J96" s="13">
        <v>2</v>
      </c>
      <c r="K96" s="13"/>
      <c r="L96" s="13"/>
      <c r="M96" s="13">
        <f>G96-J96</f>
        <v>0</v>
      </c>
    </row>
    <row r="97" spans="1:13" s="29" customFormat="1" ht="18.75" customHeight="1" x14ac:dyDescent="0.25">
      <c r="A97" s="32" t="s">
        <v>130</v>
      </c>
      <c r="B97" s="11" t="s">
        <v>131</v>
      </c>
      <c r="C97" s="11"/>
      <c r="D97" s="11"/>
      <c r="E97" s="16"/>
      <c r="F97" s="16"/>
      <c r="G97" s="16"/>
      <c r="H97" s="16"/>
      <c r="I97" s="16"/>
      <c r="J97" s="16"/>
      <c r="K97" s="16"/>
      <c r="L97" s="16"/>
      <c r="M97" s="16"/>
    </row>
    <row r="98" spans="1:13" s="29" customFormat="1" ht="18.75" customHeight="1" x14ac:dyDescent="0.25">
      <c r="A98" s="16"/>
      <c r="B98" s="17" t="s">
        <v>193</v>
      </c>
      <c r="C98" s="10" t="s">
        <v>102</v>
      </c>
      <c r="D98" s="10"/>
      <c r="E98" s="12"/>
      <c r="F98" s="14"/>
      <c r="G98" s="14">
        <v>76.2</v>
      </c>
      <c r="H98" s="12"/>
      <c r="I98" s="14"/>
      <c r="J98" s="14">
        <v>76.2</v>
      </c>
      <c r="K98" s="21"/>
      <c r="L98" s="14"/>
      <c r="M98" s="23">
        <f t="shared" ref="M98" si="18">G98-J98</f>
        <v>0</v>
      </c>
    </row>
    <row r="99" spans="1:13" s="29" customFormat="1" ht="18.75" customHeight="1" x14ac:dyDescent="0.25">
      <c r="A99" s="174" t="s">
        <v>194</v>
      </c>
      <c r="B99" s="175"/>
      <c r="C99" s="175"/>
      <c r="D99" s="175"/>
      <c r="E99" s="175"/>
      <c r="F99" s="175"/>
      <c r="G99" s="175"/>
      <c r="H99" s="175"/>
      <c r="I99" s="175"/>
      <c r="J99" s="175"/>
      <c r="K99" s="175"/>
      <c r="L99" s="175"/>
      <c r="M99" s="176"/>
    </row>
    <row r="100" spans="1:13" s="29" customFormat="1" ht="18.75" customHeight="1" x14ac:dyDescent="0.25">
      <c r="A100" s="32" t="s">
        <v>120</v>
      </c>
      <c r="B100" s="11" t="s">
        <v>121</v>
      </c>
      <c r="C100" s="11"/>
      <c r="D100" s="11"/>
      <c r="E100" s="11"/>
      <c r="F100" s="11"/>
      <c r="G100" s="11"/>
      <c r="H100" s="11"/>
      <c r="I100" s="11"/>
      <c r="J100" s="11"/>
      <c r="K100" s="11"/>
      <c r="L100" s="11"/>
      <c r="M100" s="11"/>
    </row>
    <row r="101" spans="1:13" s="29" customFormat="1" ht="18.75" customHeight="1" x14ac:dyDescent="0.25">
      <c r="A101" s="32"/>
      <c r="B101" s="17" t="s">
        <v>113</v>
      </c>
      <c r="C101" s="10" t="s">
        <v>102</v>
      </c>
      <c r="D101" s="10"/>
      <c r="E101" s="12"/>
      <c r="F101" s="14"/>
      <c r="G101" s="14">
        <v>1575.8</v>
      </c>
      <c r="H101" s="14"/>
      <c r="I101" s="14"/>
      <c r="J101" s="14">
        <v>1531.7</v>
      </c>
      <c r="K101" s="12"/>
      <c r="L101" s="12"/>
      <c r="M101" s="14">
        <f>G101-J101</f>
        <v>44.099999999999909</v>
      </c>
    </row>
    <row r="102" spans="1:13" s="29" customFormat="1" ht="18.75" customHeight="1" x14ac:dyDescent="0.25">
      <c r="A102" s="32" t="s">
        <v>124</v>
      </c>
      <c r="B102" s="11" t="s">
        <v>125</v>
      </c>
      <c r="C102" s="11"/>
      <c r="D102" s="11"/>
      <c r="E102" s="16"/>
      <c r="F102" s="16"/>
      <c r="G102" s="16"/>
      <c r="H102" s="16"/>
      <c r="I102" s="16"/>
      <c r="J102" s="16"/>
      <c r="K102" s="16"/>
      <c r="L102" s="16"/>
      <c r="M102" s="16"/>
    </row>
    <row r="103" spans="1:13" s="29" customFormat="1" ht="18.75" customHeight="1" x14ac:dyDescent="0.25">
      <c r="A103" s="32"/>
      <c r="B103" s="17" t="s">
        <v>195</v>
      </c>
      <c r="C103" s="10" t="s">
        <v>49</v>
      </c>
      <c r="D103" s="10"/>
      <c r="E103" s="12"/>
      <c r="F103" s="14"/>
      <c r="G103" s="23">
        <v>55</v>
      </c>
      <c r="H103" s="23"/>
      <c r="I103" s="23"/>
      <c r="J103" s="23">
        <v>55</v>
      </c>
      <c r="K103" s="12"/>
      <c r="L103" s="12"/>
      <c r="M103" s="23">
        <f t="shared" ref="M103" si="19">G103-J103</f>
        <v>0</v>
      </c>
    </row>
    <row r="104" spans="1:13" s="29" customFormat="1" ht="18.75" customHeight="1" x14ac:dyDescent="0.25">
      <c r="A104" s="32" t="s">
        <v>130</v>
      </c>
      <c r="B104" s="34" t="s">
        <v>131</v>
      </c>
      <c r="C104" s="19"/>
      <c r="D104" s="19"/>
      <c r="E104" s="19"/>
      <c r="F104" s="19"/>
      <c r="G104" s="19"/>
      <c r="H104" s="19"/>
      <c r="I104" s="19"/>
      <c r="J104" s="19"/>
      <c r="K104" s="19"/>
      <c r="L104" s="19"/>
      <c r="M104" s="19"/>
    </row>
    <row r="105" spans="1:13" s="29" customFormat="1" ht="18.75" customHeight="1" x14ac:dyDescent="0.25">
      <c r="A105" s="19"/>
      <c r="B105" s="17" t="s">
        <v>196</v>
      </c>
      <c r="C105" s="10" t="s">
        <v>102</v>
      </c>
      <c r="D105" s="10"/>
      <c r="E105" s="19"/>
      <c r="F105" s="19"/>
      <c r="G105" s="24">
        <v>28.7</v>
      </c>
      <c r="H105" s="24"/>
      <c r="I105" s="24"/>
      <c r="J105" s="24">
        <v>27.8</v>
      </c>
      <c r="K105" s="19"/>
      <c r="L105" s="19"/>
      <c r="M105" s="23">
        <f t="shared" ref="M105" si="20">G105-J105</f>
        <v>0.89999999999999858</v>
      </c>
    </row>
    <row r="106" spans="1:13" s="29" customFormat="1" ht="18.75" customHeight="1" x14ac:dyDescent="0.25">
      <c r="A106" s="174" t="s">
        <v>197</v>
      </c>
      <c r="B106" s="175"/>
      <c r="C106" s="175"/>
      <c r="D106" s="175"/>
      <c r="E106" s="175"/>
      <c r="F106" s="175"/>
      <c r="G106" s="175"/>
      <c r="H106" s="175"/>
      <c r="I106" s="175"/>
      <c r="J106" s="175"/>
      <c r="K106" s="175"/>
      <c r="L106" s="175"/>
      <c r="M106" s="176"/>
    </row>
    <row r="107" spans="1:13" s="29" customFormat="1" ht="18.75" customHeight="1" x14ac:dyDescent="0.25">
      <c r="A107" s="32" t="s">
        <v>120</v>
      </c>
      <c r="B107" s="11" t="s">
        <v>121</v>
      </c>
      <c r="C107" s="11"/>
      <c r="D107" s="11"/>
      <c r="E107" s="11"/>
      <c r="F107" s="11"/>
      <c r="G107" s="11"/>
      <c r="H107" s="11"/>
      <c r="I107" s="11"/>
      <c r="J107" s="11"/>
      <c r="K107" s="11"/>
      <c r="L107" s="11"/>
      <c r="M107" s="11"/>
    </row>
    <row r="108" spans="1:13" s="29" customFormat="1" ht="18.75" customHeight="1" x14ac:dyDescent="0.25">
      <c r="A108" s="32"/>
      <c r="B108" s="17" t="s">
        <v>113</v>
      </c>
      <c r="C108" s="10" t="s">
        <v>102</v>
      </c>
      <c r="D108" s="10"/>
      <c r="E108" s="12"/>
      <c r="F108" s="14"/>
      <c r="G108" s="14">
        <v>3567.4</v>
      </c>
      <c r="H108" s="14"/>
      <c r="I108" s="14"/>
      <c r="J108" s="14">
        <v>3565.3</v>
      </c>
      <c r="K108" s="12"/>
      <c r="L108" s="12"/>
      <c r="M108" s="14">
        <f>G108-J108</f>
        <v>2.0999999999999091</v>
      </c>
    </row>
    <row r="109" spans="1:13" s="29" customFormat="1" ht="18.75" customHeight="1" x14ac:dyDescent="0.25">
      <c r="A109" s="32" t="s">
        <v>124</v>
      </c>
      <c r="B109" s="11" t="s">
        <v>125</v>
      </c>
      <c r="C109" s="11"/>
      <c r="D109" s="11"/>
      <c r="E109" s="16"/>
      <c r="F109" s="16"/>
      <c r="G109" s="16"/>
      <c r="H109" s="16"/>
      <c r="I109" s="16"/>
      <c r="J109" s="16"/>
      <c r="K109" s="16"/>
      <c r="L109" s="16"/>
      <c r="M109" s="16"/>
    </row>
    <row r="110" spans="1:13" s="29" customFormat="1" ht="18.75" customHeight="1" x14ac:dyDescent="0.25">
      <c r="A110" s="32"/>
      <c r="B110" s="17" t="s">
        <v>198</v>
      </c>
      <c r="C110" s="10" t="s">
        <v>49</v>
      </c>
      <c r="D110" s="10"/>
      <c r="E110" s="16"/>
      <c r="F110" s="16"/>
      <c r="G110" s="16">
        <v>19</v>
      </c>
      <c r="H110" s="16"/>
      <c r="I110" s="16"/>
      <c r="J110" s="16">
        <v>21</v>
      </c>
      <c r="K110" s="16"/>
      <c r="L110" s="16"/>
      <c r="M110" s="23">
        <f t="shared" ref="M110:M112" si="21">G110-J110</f>
        <v>-2</v>
      </c>
    </row>
    <row r="111" spans="1:13" s="29" customFormat="1" ht="18.75" customHeight="1" x14ac:dyDescent="0.25">
      <c r="A111" s="32"/>
      <c r="B111" s="18" t="s">
        <v>199</v>
      </c>
      <c r="C111" s="10" t="s">
        <v>49</v>
      </c>
      <c r="D111" s="10"/>
      <c r="E111" s="16"/>
      <c r="F111" s="16"/>
      <c r="G111" s="16">
        <v>11</v>
      </c>
      <c r="H111" s="16"/>
      <c r="I111" s="16"/>
      <c r="J111" s="16">
        <v>18</v>
      </c>
      <c r="K111" s="16"/>
      <c r="L111" s="16"/>
      <c r="M111" s="23">
        <f t="shared" si="21"/>
        <v>-7</v>
      </c>
    </row>
    <row r="112" spans="1:13" s="29" customFormat="1" ht="18.75" customHeight="1" x14ac:dyDescent="0.25">
      <c r="A112" s="32"/>
      <c r="B112" s="18" t="s">
        <v>200</v>
      </c>
      <c r="C112" s="10" t="s">
        <v>49</v>
      </c>
      <c r="D112" s="10"/>
      <c r="E112" s="16"/>
      <c r="F112" s="16"/>
      <c r="G112" s="16">
        <v>334</v>
      </c>
      <c r="H112" s="16"/>
      <c r="I112" s="16"/>
      <c r="J112" s="16">
        <v>400</v>
      </c>
      <c r="K112" s="16"/>
      <c r="L112" s="16"/>
      <c r="M112" s="23">
        <f t="shared" si="21"/>
        <v>-66</v>
      </c>
    </row>
    <row r="113" spans="1:13" s="29" customFormat="1" ht="18.75" customHeight="1" x14ac:dyDescent="0.25">
      <c r="A113" s="32"/>
      <c r="B113" s="18" t="s">
        <v>201</v>
      </c>
      <c r="C113" s="10" t="s">
        <v>49</v>
      </c>
      <c r="D113" s="10"/>
      <c r="E113" s="12"/>
      <c r="F113" s="12"/>
      <c r="G113" s="23">
        <v>44</v>
      </c>
      <c r="H113" s="23"/>
      <c r="I113" s="23"/>
      <c r="J113" s="23">
        <v>55</v>
      </c>
      <c r="K113" s="23"/>
      <c r="L113" s="23"/>
      <c r="M113" s="23">
        <f>G113-J113</f>
        <v>-11</v>
      </c>
    </row>
    <row r="114" spans="1:13" s="29" customFormat="1" ht="18.75" customHeight="1" x14ac:dyDescent="0.25">
      <c r="A114" s="32" t="s">
        <v>130</v>
      </c>
      <c r="B114" s="11" t="s">
        <v>131</v>
      </c>
      <c r="C114" s="11"/>
      <c r="D114" s="11"/>
      <c r="E114" s="16"/>
      <c r="F114" s="16"/>
      <c r="G114" s="16"/>
      <c r="H114" s="16"/>
      <c r="I114" s="16"/>
      <c r="J114" s="16"/>
      <c r="K114" s="16"/>
      <c r="L114" s="16"/>
      <c r="M114" s="16"/>
    </row>
    <row r="115" spans="1:13" s="29" customFormat="1" ht="18.75" customHeight="1" x14ac:dyDescent="0.25">
      <c r="A115" s="16"/>
      <c r="B115" s="17" t="s">
        <v>202</v>
      </c>
      <c r="C115" s="10" t="s">
        <v>102</v>
      </c>
      <c r="D115" s="10"/>
      <c r="E115" s="16"/>
      <c r="F115" s="16"/>
      <c r="G115" s="10">
        <v>50.45</v>
      </c>
      <c r="H115" s="10"/>
      <c r="I115" s="10"/>
      <c r="J115" s="10">
        <v>50.45</v>
      </c>
      <c r="K115" s="16"/>
      <c r="L115" s="16"/>
      <c r="M115" s="10">
        <f t="shared" ref="M115:M117" si="22">G115-J115</f>
        <v>0</v>
      </c>
    </row>
    <row r="116" spans="1:13" s="29" customFormat="1" ht="18.75" customHeight="1" x14ac:dyDescent="0.25">
      <c r="A116" s="16"/>
      <c r="B116" s="17" t="s">
        <v>203</v>
      </c>
      <c r="C116" s="10" t="s">
        <v>102</v>
      </c>
      <c r="D116" s="10"/>
      <c r="E116" s="16"/>
      <c r="F116" s="16"/>
      <c r="G116" s="10">
        <v>138.5</v>
      </c>
      <c r="H116" s="10"/>
      <c r="I116" s="10"/>
      <c r="J116" s="10">
        <v>120.5</v>
      </c>
      <c r="K116" s="16"/>
      <c r="L116" s="16"/>
      <c r="M116" s="10">
        <f t="shared" si="22"/>
        <v>18</v>
      </c>
    </row>
    <row r="117" spans="1:13" s="29" customFormat="1" ht="18.75" customHeight="1" x14ac:dyDescent="0.25">
      <c r="A117" s="16"/>
      <c r="B117" s="17" t="s">
        <v>204</v>
      </c>
      <c r="C117" s="10" t="s">
        <v>102</v>
      </c>
      <c r="D117" s="10"/>
      <c r="E117" s="16"/>
      <c r="F117" s="16"/>
      <c r="G117" s="10">
        <v>1.2</v>
      </c>
      <c r="H117" s="10"/>
      <c r="I117" s="10"/>
      <c r="J117" s="10">
        <v>1.2</v>
      </c>
      <c r="K117" s="16"/>
      <c r="L117" s="16"/>
      <c r="M117" s="10">
        <f t="shared" si="22"/>
        <v>0</v>
      </c>
    </row>
    <row r="118" spans="1:13" s="29" customFormat="1" ht="18.75" customHeight="1" x14ac:dyDescent="0.25">
      <c r="A118" s="16"/>
      <c r="B118" s="17" t="s">
        <v>205</v>
      </c>
      <c r="C118" s="10" t="s">
        <v>102</v>
      </c>
      <c r="D118" s="10"/>
      <c r="E118" s="12"/>
      <c r="F118" s="10"/>
      <c r="G118" s="10">
        <v>0.8</v>
      </c>
      <c r="H118" s="10"/>
      <c r="I118" s="10"/>
      <c r="J118" s="10">
        <v>0.7</v>
      </c>
      <c r="K118" s="12"/>
      <c r="L118" s="14"/>
      <c r="M118" s="10">
        <f>G118-J118</f>
        <v>0.10000000000000009</v>
      </c>
    </row>
    <row r="119" spans="1:13" s="29" customFormat="1" ht="18.75" customHeight="1" x14ac:dyDescent="0.25">
      <c r="A119" s="174" t="s">
        <v>206</v>
      </c>
      <c r="B119" s="175"/>
      <c r="C119" s="175"/>
      <c r="D119" s="175"/>
      <c r="E119" s="175"/>
      <c r="F119" s="175"/>
      <c r="G119" s="175"/>
      <c r="H119" s="175"/>
      <c r="I119" s="175"/>
      <c r="J119" s="175"/>
      <c r="K119" s="175"/>
      <c r="L119" s="175"/>
      <c r="M119" s="176"/>
    </row>
    <row r="120" spans="1:13" s="29" customFormat="1" ht="18.75" customHeight="1" x14ac:dyDescent="0.25">
      <c r="A120" s="32" t="s">
        <v>120</v>
      </c>
      <c r="B120" s="11" t="s">
        <v>121</v>
      </c>
      <c r="C120" s="11"/>
      <c r="D120" s="11"/>
      <c r="E120" s="11"/>
      <c r="F120" s="11"/>
      <c r="G120" s="11"/>
      <c r="H120" s="11"/>
      <c r="I120" s="11"/>
      <c r="J120" s="11"/>
      <c r="K120" s="11"/>
      <c r="L120" s="11"/>
      <c r="M120" s="11"/>
    </row>
    <row r="121" spans="1:13" s="29" customFormat="1" ht="18.75" customHeight="1" x14ac:dyDescent="0.25">
      <c r="A121" s="32"/>
      <c r="B121" s="17" t="s">
        <v>113</v>
      </c>
      <c r="C121" s="10" t="s">
        <v>102</v>
      </c>
      <c r="D121" s="10"/>
      <c r="E121" s="12"/>
      <c r="F121" s="14"/>
      <c r="G121" s="14">
        <v>381.2</v>
      </c>
      <c r="H121" s="14"/>
      <c r="I121" s="14"/>
      <c r="J121" s="14">
        <v>310.5</v>
      </c>
      <c r="K121" s="12"/>
      <c r="L121" s="12"/>
      <c r="M121" s="14">
        <f>G121-J121</f>
        <v>70.699999999999989</v>
      </c>
    </row>
    <row r="122" spans="1:13" s="29" customFormat="1" ht="18.75" customHeight="1" x14ac:dyDescent="0.25">
      <c r="A122" s="32" t="s">
        <v>124</v>
      </c>
      <c r="B122" s="11" t="s">
        <v>125</v>
      </c>
      <c r="C122" s="11"/>
      <c r="D122" s="11"/>
      <c r="E122" s="16"/>
      <c r="F122" s="16"/>
      <c r="G122" s="16"/>
      <c r="H122" s="16"/>
      <c r="I122" s="16"/>
      <c r="J122" s="16"/>
      <c r="K122" s="16"/>
      <c r="L122" s="16"/>
      <c r="M122" s="16"/>
    </row>
    <row r="123" spans="1:13" s="29" customFormat="1" ht="18.75" customHeight="1" x14ac:dyDescent="0.25">
      <c r="A123" s="32"/>
      <c r="B123" s="17" t="s">
        <v>207</v>
      </c>
      <c r="C123" s="10" t="s">
        <v>49</v>
      </c>
      <c r="D123" s="10"/>
      <c r="E123" s="12"/>
      <c r="F123" s="12"/>
      <c r="G123" s="23">
        <v>384</v>
      </c>
      <c r="H123" s="23"/>
      <c r="I123" s="23"/>
      <c r="J123" s="23">
        <v>1634.2</v>
      </c>
      <c r="K123" s="12"/>
      <c r="L123" s="12"/>
      <c r="M123" s="23">
        <f t="shared" ref="M123:M126" si="23">G123-J123</f>
        <v>-1250.2</v>
      </c>
    </row>
    <row r="124" spans="1:13" s="29" customFormat="1" ht="18.75" customHeight="1" x14ac:dyDescent="0.25">
      <c r="A124" s="32"/>
      <c r="B124" s="18" t="s">
        <v>208</v>
      </c>
      <c r="C124" s="10" t="s">
        <v>49</v>
      </c>
      <c r="D124" s="10"/>
      <c r="E124" s="12"/>
      <c r="F124" s="12"/>
      <c r="G124" s="23">
        <v>1</v>
      </c>
      <c r="H124" s="23"/>
      <c r="I124" s="23"/>
      <c r="J124" s="23"/>
      <c r="K124" s="12"/>
      <c r="L124" s="12"/>
      <c r="M124" s="23">
        <f t="shared" si="23"/>
        <v>1</v>
      </c>
    </row>
    <row r="125" spans="1:13" s="29" customFormat="1" ht="18.75" customHeight="1" x14ac:dyDescent="0.25">
      <c r="A125" s="32" t="s">
        <v>130</v>
      </c>
      <c r="B125" s="11" t="s">
        <v>131</v>
      </c>
      <c r="C125" s="11"/>
      <c r="D125" s="11"/>
      <c r="E125" s="16"/>
      <c r="F125" s="16"/>
      <c r="G125" s="16"/>
      <c r="H125" s="16"/>
      <c r="I125" s="16"/>
      <c r="J125" s="16"/>
      <c r="K125" s="16"/>
      <c r="L125" s="16"/>
      <c r="M125" s="16"/>
    </row>
    <row r="126" spans="1:13" s="29" customFormat="1" ht="18.75" customHeight="1" x14ac:dyDescent="0.25">
      <c r="A126" s="32"/>
      <c r="B126" s="17" t="s">
        <v>209</v>
      </c>
      <c r="C126" s="10" t="s">
        <v>102</v>
      </c>
      <c r="D126" s="10"/>
      <c r="E126" s="12"/>
      <c r="F126" s="12"/>
      <c r="G126" s="14">
        <v>0.81</v>
      </c>
      <c r="H126" s="14"/>
      <c r="I126" s="14"/>
      <c r="J126" s="14">
        <v>0.19</v>
      </c>
      <c r="K126" s="21"/>
      <c r="L126" s="12"/>
      <c r="M126" s="23">
        <f t="shared" si="23"/>
        <v>0.62000000000000011</v>
      </c>
    </row>
    <row r="127" spans="1:13" s="29" customFormat="1" ht="18.75" customHeight="1" x14ac:dyDescent="0.25">
      <c r="A127" s="32"/>
      <c r="B127" s="17" t="s">
        <v>210</v>
      </c>
      <c r="C127" s="10" t="s">
        <v>211</v>
      </c>
      <c r="D127" s="10"/>
      <c r="E127" s="12"/>
      <c r="F127" s="12"/>
      <c r="G127" s="14">
        <v>70</v>
      </c>
      <c r="H127" s="14"/>
      <c r="I127" s="14"/>
      <c r="J127" s="14"/>
      <c r="K127" s="21"/>
      <c r="L127" s="12"/>
      <c r="M127" s="12"/>
    </row>
    <row r="128" spans="1:13" s="29" customFormat="1" ht="18.75" customHeight="1" x14ac:dyDescent="0.25">
      <c r="A128" s="174" t="s">
        <v>212</v>
      </c>
      <c r="B128" s="175"/>
      <c r="C128" s="175"/>
      <c r="D128" s="175"/>
      <c r="E128" s="175"/>
      <c r="F128" s="175"/>
      <c r="G128" s="175"/>
      <c r="H128" s="175"/>
      <c r="I128" s="175"/>
      <c r="J128" s="175"/>
      <c r="K128" s="175"/>
      <c r="L128" s="175"/>
      <c r="M128" s="176"/>
    </row>
    <row r="129" spans="1:13" s="29" customFormat="1" ht="18.75" customHeight="1" x14ac:dyDescent="0.25">
      <c r="A129" s="32" t="s">
        <v>120</v>
      </c>
      <c r="B129" s="11" t="s">
        <v>121</v>
      </c>
      <c r="C129" s="11"/>
      <c r="D129" s="11"/>
      <c r="E129" s="11"/>
      <c r="F129" s="11"/>
      <c r="G129" s="11"/>
      <c r="H129" s="11"/>
      <c r="I129" s="11"/>
      <c r="J129" s="11"/>
      <c r="K129" s="11"/>
      <c r="L129" s="11"/>
      <c r="M129" s="11"/>
    </row>
    <row r="130" spans="1:13" s="29" customFormat="1" ht="18.75" customHeight="1" x14ac:dyDescent="0.25">
      <c r="A130" s="32"/>
      <c r="B130" s="17" t="s">
        <v>113</v>
      </c>
      <c r="C130" s="10" t="s">
        <v>102</v>
      </c>
      <c r="D130" s="10"/>
      <c r="E130" s="12"/>
      <c r="F130" s="14"/>
      <c r="G130" s="12">
        <v>9770.7000000000007</v>
      </c>
      <c r="H130" s="12"/>
      <c r="I130" s="12"/>
      <c r="J130" s="12">
        <v>7987</v>
      </c>
      <c r="K130" s="12"/>
      <c r="L130" s="12"/>
      <c r="M130" s="12">
        <f>G130-J130</f>
        <v>1783.7000000000007</v>
      </c>
    </row>
    <row r="131" spans="1:13" s="29" customFormat="1" ht="18.75" customHeight="1" x14ac:dyDescent="0.25">
      <c r="A131" s="32" t="s">
        <v>124</v>
      </c>
      <c r="B131" s="11" t="s">
        <v>125</v>
      </c>
      <c r="C131" s="11"/>
      <c r="D131" s="11"/>
      <c r="E131" s="16"/>
      <c r="F131" s="16"/>
      <c r="G131" s="16"/>
      <c r="H131" s="16"/>
      <c r="I131" s="16"/>
      <c r="J131" s="16"/>
      <c r="K131" s="16"/>
      <c r="L131" s="16"/>
      <c r="M131" s="16"/>
    </row>
    <row r="132" spans="1:13" s="29" customFormat="1" ht="18.75" customHeight="1" x14ac:dyDescent="0.25">
      <c r="A132" s="32"/>
      <c r="B132" s="18" t="s">
        <v>213</v>
      </c>
      <c r="C132" s="10" t="s">
        <v>49</v>
      </c>
      <c r="D132" s="10"/>
      <c r="E132" s="13"/>
      <c r="F132" s="13"/>
      <c r="G132" s="13">
        <v>21</v>
      </c>
      <c r="H132" s="13"/>
      <c r="I132" s="13"/>
      <c r="J132" s="13">
        <v>18</v>
      </c>
      <c r="K132" s="13"/>
      <c r="L132" s="13"/>
      <c r="M132" s="13">
        <f>G132-J132</f>
        <v>3</v>
      </c>
    </row>
    <row r="133" spans="1:13" s="29" customFormat="1" ht="18.75" customHeight="1" x14ac:dyDescent="0.25">
      <c r="A133" s="32" t="s">
        <v>130</v>
      </c>
      <c r="B133" s="11" t="s">
        <v>131</v>
      </c>
      <c r="C133" s="11"/>
      <c r="D133" s="11"/>
      <c r="E133" s="16"/>
      <c r="F133" s="16"/>
      <c r="G133" s="16"/>
      <c r="H133" s="16"/>
      <c r="I133" s="16"/>
      <c r="J133" s="16"/>
      <c r="K133" s="16"/>
      <c r="L133" s="16"/>
      <c r="M133" s="16"/>
    </row>
    <row r="134" spans="1:13" s="29" customFormat="1" ht="18.75" customHeight="1" x14ac:dyDescent="0.25">
      <c r="A134" s="32"/>
      <c r="B134" s="18" t="s">
        <v>214</v>
      </c>
      <c r="C134" s="10" t="s">
        <v>102</v>
      </c>
      <c r="D134" s="10"/>
      <c r="E134" s="12"/>
      <c r="F134" s="12"/>
      <c r="G134" s="12">
        <v>446.4</v>
      </c>
      <c r="H134" s="12"/>
      <c r="I134" s="12"/>
      <c r="J134" s="12">
        <v>446.4</v>
      </c>
      <c r="K134" s="12"/>
      <c r="L134" s="12"/>
      <c r="M134" s="12">
        <f>G134-J134</f>
        <v>0</v>
      </c>
    </row>
    <row r="135" spans="1:13" s="29" customFormat="1" ht="18.75" customHeight="1" x14ac:dyDescent="0.25">
      <c r="A135" s="174" t="s">
        <v>215</v>
      </c>
      <c r="B135" s="175"/>
      <c r="C135" s="175"/>
      <c r="D135" s="175"/>
      <c r="E135" s="175"/>
      <c r="F135" s="175"/>
      <c r="G135" s="175"/>
      <c r="H135" s="175"/>
      <c r="I135" s="175"/>
      <c r="J135" s="175"/>
      <c r="K135" s="175"/>
      <c r="L135" s="175"/>
      <c r="M135" s="176"/>
    </row>
    <row r="136" spans="1:13" s="29" customFormat="1" ht="18.75" customHeight="1" x14ac:dyDescent="0.25">
      <c r="A136" s="32" t="s">
        <v>120</v>
      </c>
      <c r="B136" s="11" t="s">
        <v>121</v>
      </c>
      <c r="C136" s="11"/>
      <c r="D136" s="11"/>
      <c r="E136" s="11"/>
      <c r="F136" s="11"/>
      <c r="G136" s="11"/>
      <c r="H136" s="11"/>
      <c r="I136" s="11"/>
      <c r="J136" s="11"/>
      <c r="K136" s="11"/>
      <c r="L136" s="11"/>
      <c r="M136" s="11"/>
    </row>
    <row r="137" spans="1:13" s="29" customFormat="1" ht="18.75" customHeight="1" x14ac:dyDescent="0.25">
      <c r="A137" s="32"/>
      <c r="B137" s="17" t="s">
        <v>113</v>
      </c>
      <c r="C137" s="10" t="s">
        <v>102</v>
      </c>
      <c r="D137" s="10"/>
      <c r="E137" s="12"/>
      <c r="F137" s="14"/>
      <c r="G137" s="14">
        <v>118.5</v>
      </c>
      <c r="H137" s="14"/>
      <c r="I137" s="14"/>
      <c r="J137" s="14">
        <v>101</v>
      </c>
      <c r="K137" s="12"/>
      <c r="L137" s="12"/>
      <c r="M137" s="14">
        <f>G137-J137</f>
        <v>17.5</v>
      </c>
    </row>
    <row r="138" spans="1:13" s="29" customFormat="1" ht="18.75" customHeight="1" x14ac:dyDescent="0.25">
      <c r="A138" s="32"/>
      <c r="B138" s="17" t="s">
        <v>216</v>
      </c>
      <c r="C138" s="10" t="s">
        <v>217</v>
      </c>
      <c r="D138" s="10"/>
      <c r="E138" s="12"/>
      <c r="F138" s="14"/>
      <c r="G138" s="13">
        <v>27558</v>
      </c>
      <c r="H138" s="13"/>
      <c r="I138" s="13"/>
      <c r="J138" s="13">
        <v>27558</v>
      </c>
      <c r="K138" s="12"/>
      <c r="L138" s="12"/>
      <c r="M138" s="23">
        <f t="shared" ref="M138" si="24">G138-J138</f>
        <v>0</v>
      </c>
    </row>
    <row r="139" spans="1:13" s="29" customFormat="1" ht="18.75" customHeight="1" x14ac:dyDescent="0.25">
      <c r="A139" s="32" t="s">
        <v>124</v>
      </c>
      <c r="B139" s="11" t="s">
        <v>125</v>
      </c>
      <c r="C139" s="11"/>
      <c r="D139" s="11"/>
      <c r="E139" s="16"/>
      <c r="F139" s="16"/>
      <c r="G139" s="16"/>
      <c r="H139" s="16"/>
      <c r="I139" s="16"/>
      <c r="J139" s="16"/>
      <c r="K139" s="16"/>
      <c r="L139" s="16"/>
      <c r="M139" s="16"/>
    </row>
    <row r="140" spans="1:13" s="29" customFormat="1" ht="18.75" customHeight="1" x14ac:dyDescent="0.25">
      <c r="A140" s="32"/>
      <c r="B140" s="17" t="s">
        <v>218</v>
      </c>
      <c r="C140" s="10" t="s">
        <v>217</v>
      </c>
      <c r="D140" s="10"/>
      <c r="E140" s="13"/>
      <c r="F140" s="13"/>
      <c r="G140" s="13">
        <v>27558</v>
      </c>
      <c r="H140" s="13"/>
      <c r="I140" s="13"/>
      <c r="J140" s="13">
        <v>23488</v>
      </c>
      <c r="K140" s="13"/>
      <c r="L140" s="13"/>
      <c r="M140" s="13">
        <f>G140-J140</f>
        <v>4070</v>
      </c>
    </row>
    <row r="141" spans="1:13" s="29" customFormat="1" ht="18.75" customHeight="1" x14ac:dyDescent="0.25">
      <c r="A141" s="32" t="s">
        <v>130</v>
      </c>
      <c r="B141" s="11" t="s">
        <v>131</v>
      </c>
      <c r="C141" s="11"/>
      <c r="D141" s="11"/>
      <c r="E141" s="16"/>
      <c r="F141" s="16"/>
      <c r="G141" s="16"/>
      <c r="H141" s="16"/>
      <c r="I141" s="16"/>
      <c r="J141" s="16"/>
      <c r="K141" s="16"/>
      <c r="L141" s="16"/>
      <c r="M141" s="16"/>
    </row>
    <row r="142" spans="1:13" s="29" customFormat="1" ht="18.75" customHeight="1" x14ac:dyDescent="0.25">
      <c r="A142" s="16"/>
      <c r="B142" s="17" t="s">
        <v>219</v>
      </c>
      <c r="C142" s="10" t="s">
        <v>102</v>
      </c>
      <c r="D142" s="10"/>
      <c r="E142" s="12"/>
      <c r="F142" s="12"/>
      <c r="G142" s="25">
        <v>4.3E-3</v>
      </c>
      <c r="H142" s="25"/>
      <c r="I142" s="25"/>
      <c r="J142" s="25">
        <v>4.3E-3</v>
      </c>
      <c r="K142" s="21"/>
      <c r="L142" s="12"/>
      <c r="M142" s="23">
        <f t="shared" ref="M142" si="25">G142-J142</f>
        <v>0</v>
      </c>
    </row>
    <row r="143" spans="1:13" s="29" customFormat="1" ht="18.75" customHeight="1" x14ac:dyDescent="0.25">
      <c r="A143" s="174" t="s">
        <v>220</v>
      </c>
      <c r="B143" s="175"/>
      <c r="C143" s="175"/>
      <c r="D143" s="175"/>
      <c r="E143" s="175"/>
      <c r="F143" s="175"/>
      <c r="G143" s="175"/>
      <c r="H143" s="175"/>
      <c r="I143" s="175"/>
      <c r="J143" s="175"/>
      <c r="K143" s="175"/>
      <c r="L143" s="175"/>
      <c r="M143" s="176"/>
    </row>
    <row r="144" spans="1:13" s="29" customFormat="1" ht="18.75" customHeight="1" x14ac:dyDescent="0.25">
      <c r="A144" s="32" t="s">
        <v>120</v>
      </c>
      <c r="B144" s="11" t="s">
        <v>121</v>
      </c>
      <c r="C144" s="11"/>
      <c r="D144" s="11"/>
      <c r="E144" s="11"/>
      <c r="F144" s="11"/>
      <c r="G144" s="11"/>
      <c r="H144" s="11"/>
      <c r="I144" s="11"/>
      <c r="J144" s="11"/>
      <c r="K144" s="11"/>
      <c r="L144" s="11"/>
      <c r="M144" s="11"/>
    </row>
    <row r="145" spans="1:14" s="29" customFormat="1" ht="18.75" customHeight="1" x14ac:dyDescent="0.25">
      <c r="A145" s="32"/>
      <c r="B145" s="17" t="s">
        <v>113</v>
      </c>
      <c r="C145" s="10" t="s">
        <v>153</v>
      </c>
      <c r="D145" s="10"/>
      <c r="E145" s="12"/>
      <c r="F145" s="14"/>
      <c r="G145" s="14">
        <v>76.900000000000006</v>
      </c>
      <c r="H145" s="12"/>
      <c r="I145" s="14"/>
      <c r="J145" s="14">
        <v>76.900000000000006</v>
      </c>
      <c r="K145" s="12"/>
      <c r="L145" s="14"/>
      <c r="M145" s="14">
        <f>G145-J145</f>
        <v>0</v>
      </c>
    </row>
    <row r="146" spans="1:14" s="29" customFormat="1" ht="18.75" customHeight="1" x14ac:dyDescent="0.25">
      <c r="A146" s="32" t="s">
        <v>124</v>
      </c>
      <c r="B146" s="11" t="s">
        <v>125</v>
      </c>
      <c r="C146" s="11"/>
      <c r="D146" s="11"/>
      <c r="E146" s="16"/>
      <c r="F146" s="16"/>
      <c r="G146" s="16"/>
      <c r="H146" s="16"/>
      <c r="I146" s="16"/>
      <c r="J146" s="16"/>
      <c r="K146" s="16"/>
      <c r="L146" s="16"/>
      <c r="M146" s="16"/>
    </row>
    <row r="147" spans="1:14" s="29" customFormat="1" ht="18.75" customHeight="1" x14ac:dyDescent="0.25">
      <c r="A147" s="32"/>
      <c r="B147" s="17" t="s">
        <v>221</v>
      </c>
      <c r="C147" s="10" t="s">
        <v>49</v>
      </c>
      <c r="D147" s="10"/>
      <c r="E147" s="13"/>
      <c r="F147" s="13"/>
      <c r="G147" s="13">
        <v>1</v>
      </c>
      <c r="H147" s="13"/>
      <c r="I147" s="13"/>
      <c r="J147" s="13">
        <v>1</v>
      </c>
      <c r="K147" s="13"/>
      <c r="L147" s="13"/>
      <c r="M147" s="23">
        <f t="shared" ref="M147" si="26">G147-J147</f>
        <v>0</v>
      </c>
    </row>
    <row r="148" spans="1:14" s="29" customFormat="1" ht="18.75" customHeight="1" x14ac:dyDescent="0.25">
      <c r="A148" s="32" t="s">
        <v>130</v>
      </c>
      <c r="B148" s="11" t="s">
        <v>131</v>
      </c>
      <c r="C148" s="11"/>
      <c r="D148" s="11"/>
      <c r="E148" s="16"/>
      <c r="F148" s="16"/>
      <c r="G148" s="16"/>
      <c r="H148" s="16"/>
      <c r="I148" s="16"/>
      <c r="J148" s="16"/>
      <c r="K148" s="16"/>
      <c r="L148" s="16"/>
      <c r="M148" s="16"/>
    </row>
    <row r="149" spans="1:14" s="29" customFormat="1" ht="18.75" customHeight="1" x14ac:dyDescent="0.25">
      <c r="A149" s="16"/>
      <c r="B149" s="17" t="s">
        <v>222</v>
      </c>
      <c r="C149" s="10" t="s">
        <v>153</v>
      </c>
      <c r="D149" s="10"/>
      <c r="E149" s="12"/>
      <c r="F149" s="14"/>
      <c r="G149" s="23">
        <v>77</v>
      </c>
      <c r="H149" s="23"/>
      <c r="I149" s="23"/>
      <c r="J149" s="23">
        <v>76.900000000000006</v>
      </c>
      <c r="K149" s="26"/>
      <c r="L149" s="23"/>
      <c r="M149" s="23">
        <f>G149-J149</f>
        <v>9.9999999999994316E-2</v>
      </c>
      <c r="N149" s="35"/>
    </row>
    <row r="150" spans="1:14" s="29" customFormat="1" ht="18.75" customHeight="1" x14ac:dyDescent="0.25">
      <c r="A150" s="174" t="s">
        <v>223</v>
      </c>
      <c r="B150" s="175"/>
      <c r="C150" s="175"/>
      <c r="D150" s="175"/>
      <c r="E150" s="175"/>
      <c r="F150" s="175"/>
      <c r="G150" s="175"/>
      <c r="H150" s="175"/>
      <c r="I150" s="175"/>
      <c r="J150" s="175"/>
      <c r="K150" s="175"/>
      <c r="L150" s="175"/>
      <c r="M150" s="176"/>
    </row>
    <row r="151" spans="1:14" s="29" customFormat="1" ht="18.75" customHeight="1" x14ac:dyDescent="0.25">
      <c r="A151" s="32" t="s">
        <v>120</v>
      </c>
      <c r="B151" s="11" t="s">
        <v>121</v>
      </c>
      <c r="C151" s="11"/>
      <c r="D151" s="11"/>
      <c r="E151" s="11"/>
      <c r="F151" s="11"/>
      <c r="G151" s="11"/>
      <c r="H151" s="11"/>
      <c r="I151" s="11"/>
      <c r="J151" s="11"/>
      <c r="K151" s="11"/>
      <c r="L151" s="11"/>
      <c r="M151" s="11"/>
    </row>
    <row r="152" spans="1:14" s="29" customFormat="1" ht="18.75" customHeight="1" x14ac:dyDescent="0.25">
      <c r="A152" s="32"/>
      <c r="B152" s="17" t="s">
        <v>113</v>
      </c>
      <c r="C152" s="10" t="s">
        <v>153</v>
      </c>
      <c r="D152" s="10"/>
      <c r="E152" s="12"/>
      <c r="F152" s="14"/>
      <c r="G152" s="23">
        <v>227.1</v>
      </c>
      <c r="H152" s="23"/>
      <c r="I152" s="23"/>
      <c r="J152" s="23">
        <v>163.5</v>
      </c>
      <c r="K152" s="12"/>
      <c r="L152" s="14"/>
      <c r="M152" s="23">
        <f>G152-J152</f>
        <v>63.599999999999994</v>
      </c>
    </row>
    <row r="153" spans="1:14" s="29" customFormat="1" ht="18.75" customHeight="1" x14ac:dyDescent="0.25">
      <c r="A153" s="32" t="s">
        <v>124</v>
      </c>
      <c r="B153" s="11" t="s">
        <v>125</v>
      </c>
      <c r="C153" s="11"/>
      <c r="D153" s="11"/>
      <c r="E153" s="16"/>
      <c r="F153" s="16"/>
      <c r="G153" s="16"/>
      <c r="H153" s="16"/>
      <c r="I153" s="16"/>
      <c r="J153" s="16"/>
      <c r="K153" s="16"/>
      <c r="L153" s="16"/>
      <c r="M153" s="16"/>
    </row>
    <row r="154" spans="1:14" s="29" customFormat="1" ht="18.75" customHeight="1" x14ac:dyDescent="0.25">
      <c r="A154" s="32"/>
      <c r="B154" s="17" t="s">
        <v>224</v>
      </c>
      <c r="C154" s="10" t="s">
        <v>49</v>
      </c>
      <c r="D154" s="10"/>
      <c r="E154" s="13"/>
      <c r="F154" s="13"/>
      <c r="G154" s="13">
        <v>4</v>
      </c>
      <c r="H154" s="13"/>
      <c r="I154" s="13"/>
      <c r="J154" s="13">
        <v>8</v>
      </c>
      <c r="K154" s="13"/>
      <c r="L154" s="13"/>
      <c r="M154" s="13">
        <f>G154-J154</f>
        <v>-4</v>
      </c>
    </row>
    <row r="155" spans="1:14" s="29" customFormat="1" ht="18.75" customHeight="1" x14ac:dyDescent="0.25">
      <c r="A155" s="32" t="s">
        <v>130</v>
      </c>
      <c r="B155" s="11" t="s">
        <v>131</v>
      </c>
      <c r="C155" s="11"/>
      <c r="D155" s="11"/>
      <c r="E155" s="16"/>
      <c r="F155" s="16"/>
      <c r="G155" s="16"/>
      <c r="H155" s="16"/>
      <c r="I155" s="16"/>
      <c r="J155" s="16"/>
      <c r="K155" s="16"/>
      <c r="L155" s="16"/>
      <c r="M155" s="16"/>
    </row>
    <row r="156" spans="1:14" s="29" customFormat="1" ht="18.75" customHeight="1" x14ac:dyDescent="0.25">
      <c r="A156" s="16"/>
      <c r="B156" s="17" t="s">
        <v>225</v>
      </c>
      <c r="C156" s="10" t="s">
        <v>153</v>
      </c>
      <c r="D156" s="10"/>
      <c r="E156" s="12"/>
      <c r="F156" s="14"/>
      <c r="G156" s="23">
        <v>56.8</v>
      </c>
      <c r="H156" s="23"/>
      <c r="I156" s="23"/>
      <c r="J156" s="23">
        <v>20.399999999999999</v>
      </c>
      <c r="K156" s="26"/>
      <c r="L156" s="23"/>
      <c r="M156" s="23">
        <f>G156-J156</f>
        <v>36.4</v>
      </c>
    </row>
    <row r="158" spans="1:14" ht="18.75" customHeight="1" x14ac:dyDescent="0.25">
      <c r="A158" s="179" t="s">
        <v>22</v>
      </c>
      <c r="B158" s="179"/>
      <c r="C158" s="179"/>
      <c r="D158" s="179"/>
      <c r="E158" s="179"/>
      <c r="F158" s="179"/>
      <c r="H158" s="15" t="s">
        <v>23</v>
      </c>
      <c r="K158" s="15" t="s">
        <v>25</v>
      </c>
    </row>
    <row r="159" spans="1:14" ht="18.75" customHeight="1" x14ac:dyDescent="0.25">
      <c r="H159" s="178" t="s">
        <v>24</v>
      </c>
      <c r="I159" s="178"/>
    </row>
    <row r="161" spans="1:11" ht="18.75" customHeight="1" x14ac:dyDescent="0.25">
      <c r="A161" s="15" t="s">
        <v>26</v>
      </c>
      <c r="H161" s="15" t="s">
        <v>23</v>
      </c>
      <c r="K161" s="15" t="s">
        <v>27</v>
      </c>
    </row>
    <row r="162" spans="1:11" ht="18.75" customHeight="1" x14ac:dyDescent="0.25">
      <c r="H162" s="178" t="s">
        <v>24</v>
      </c>
      <c r="I162" s="178"/>
    </row>
  </sheetData>
  <mergeCells count="33">
    <mergeCell ref="H162:I162"/>
    <mergeCell ref="A150:M150"/>
    <mergeCell ref="A158:F158"/>
    <mergeCell ref="H159:I159"/>
    <mergeCell ref="A143:M143"/>
    <mergeCell ref="A128:M128"/>
    <mergeCell ref="A135:M135"/>
    <mergeCell ref="A119:M119"/>
    <mergeCell ref="A99:M99"/>
    <mergeCell ref="A106:M106"/>
    <mergeCell ref="A91:M91"/>
    <mergeCell ref="A74:M74"/>
    <mergeCell ref="A82:M82"/>
    <mergeCell ref="A48:M48"/>
    <mergeCell ref="A17:M17"/>
    <mergeCell ref="A31:M31"/>
    <mergeCell ref="A13:E13"/>
    <mergeCell ref="G13:L13"/>
    <mergeCell ref="A15:A16"/>
    <mergeCell ref="B15:B16"/>
    <mergeCell ref="C15:C16"/>
    <mergeCell ref="D15:D16"/>
    <mergeCell ref="E15:G15"/>
    <mergeCell ref="H15:J15"/>
    <mergeCell ref="K15:M15"/>
    <mergeCell ref="A12:C12"/>
    <mergeCell ref="F12:M12"/>
    <mergeCell ref="D10:F10"/>
    <mergeCell ref="A6:L6"/>
    <mergeCell ref="A7:L7"/>
    <mergeCell ref="A8:L8"/>
    <mergeCell ref="A9:L9"/>
    <mergeCell ref="E11:F11"/>
  </mergeCells>
  <pageMargins left="0.7" right="0.7" top="0.75" bottom="0.75" header="0.3" footer="0.3"/>
  <pageSetup paperSize="9" scale="86" fitToHeight="0" orientation="landscape" verticalDpi="0" r:id="rId1"/>
  <headerFooter>
    <oddHeader>&amp;C&amp;P</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Q31"/>
  <sheetViews>
    <sheetView topLeftCell="A7" zoomScaleNormal="100" workbookViewId="0">
      <selection activeCell="D10" sqref="D1:D1048576"/>
    </sheetView>
  </sheetViews>
  <sheetFormatPr defaultRowHeight="15" outlineLevelRow="1" outlineLevelCol="1" x14ac:dyDescent="0.25"/>
  <cols>
    <col min="2" max="2" width="29.28515625" customWidth="1"/>
    <col min="4" max="4" width="13" hidden="1" customWidth="1" outlineLevel="1"/>
    <col min="5" max="5" width="10" customWidth="1" collapsed="1"/>
    <col min="6" max="6" width="12.28515625" customWidth="1"/>
    <col min="8" max="8" width="10" customWidth="1"/>
    <col min="9" max="9" width="12.140625" customWidth="1"/>
    <col min="11" max="11" width="10.42578125" customWidth="1"/>
    <col min="12" max="12" width="12.42578125" customWidth="1"/>
    <col min="13" max="13" width="11.85546875" customWidth="1"/>
  </cols>
  <sheetData>
    <row r="1" spans="1:17" ht="16.5" x14ac:dyDescent="0.25">
      <c r="A1" s="1"/>
      <c r="K1" t="s">
        <v>0</v>
      </c>
    </row>
    <row r="2" spans="1:17" ht="16.5" x14ac:dyDescent="0.25">
      <c r="A2" s="1"/>
      <c r="K2" t="s">
        <v>12</v>
      </c>
    </row>
    <row r="3" spans="1:17" ht="16.5" x14ac:dyDescent="0.25">
      <c r="A3" s="1"/>
      <c r="K3" t="s">
        <v>13</v>
      </c>
    </row>
    <row r="4" spans="1:17" ht="16.5" x14ac:dyDescent="0.25">
      <c r="A4" s="1"/>
      <c r="K4" t="s">
        <v>14</v>
      </c>
    </row>
    <row r="5" spans="1:17" ht="16.5" x14ac:dyDescent="0.25">
      <c r="A5" s="1" t="s">
        <v>1</v>
      </c>
    </row>
    <row r="6" spans="1:17" ht="30" customHeight="1" x14ac:dyDescent="0.3">
      <c r="A6" s="156" t="s">
        <v>15</v>
      </c>
      <c r="B6" s="156"/>
      <c r="C6" s="156"/>
      <c r="D6" s="156"/>
      <c r="E6" s="156"/>
      <c r="F6" s="156"/>
      <c r="G6" s="156"/>
      <c r="H6" s="156"/>
      <c r="I6" s="156"/>
      <c r="J6" s="156"/>
      <c r="K6" s="156"/>
      <c r="L6" s="156"/>
    </row>
    <row r="7" spans="1:17" ht="36.75" customHeight="1" x14ac:dyDescent="0.25">
      <c r="A7" s="157" t="s">
        <v>28</v>
      </c>
      <c r="B7" s="157"/>
      <c r="C7" s="157"/>
      <c r="D7" s="157"/>
      <c r="E7" s="157"/>
      <c r="F7" s="157"/>
      <c r="G7" s="157"/>
      <c r="H7" s="157"/>
      <c r="I7" s="157"/>
      <c r="J7" s="157"/>
      <c r="K7" s="157"/>
      <c r="L7" s="157"/>
    </row>
    <row r="8" spans="1:17" ht="18.75" customHeight="1" x14ac:dyDescent="0.3">
      <c r="A8" s="158" t="s">
        <v>45</v>
      </c>
      <c r="B8" s="158"/>
      <c r="C8" s="158"/>
      <c r="D8" s="158"/>
      <c r="E8" s="158"/>
      <c r="F8" s="158"/>
      <c r="G8" s="158"/>
      <c r="H8" s="158"/>
      <c r="I8" s="158"/>
      <c r="J8" s="158"/>
      <c r="K8" s="158"/>
      <c r="L8" s="158"/>
    </row>
    <row r="9" spans="1:17" s="7" customFormat="1" ht="15" customHeight="1" x14ac:dyDescent="0.2">
      <c r="A9" s="159" t="s">
        <v>16</v>
      </c>
      <c r="B9" s="159"/>
      <c r="C9" s="159"/>
      <c r="D9" s="159"/>
      <c r="E9" s="159"/>
      <c r="F9" s="159"/>
      <c r="G9" s="159"/>
      <c r="H9" s="159"/>
      <c r="I9" s="159"/>
      <c r="J9" s="159"/>
      <c r="K9" s="159"/>
      <c r="L9" s="159"/>
    </row>
    <row r="11" spans="1:17" ht="29.25" customHeight="1" x14ac:dyDescent="0.3">
      <c r="A11" s="1" t="s">
        <v>1</v>
      </c>
      <c r="D11" s="164" t="s">
        <v>46</v>
      </c>
      <c r="E11" s="164"/>
      <c r="F11" s="164"/>
      <c r="G11" s="6"/>
      <c r="H11" s="6"/>
      <c r="I11" s="6"/>
      <c r="J11" s="6"/>
    </row>
    <row r="12" spans="1:17" ht="27.75" customHeight="1" x14ac:dyDescent="0.25">
      <c r="A12" s="160">
        <v>4116100</v>
      </c>
      <c r="B12" s="160"/>
      <c r="C12" s="160"/>
      <c r="D12" s="27"/>
      <c r="F12" s="161" t="s">
        <v>82</v>
      </c>
      <c r="G12" s="161"/>
      <c r="H12" s="161"/>
      <c r="I12" s="161"/>
      <c r="J12" s="161"/>
      <c r="K12" s="161"/>
      <c r="L12" s="161"/>
      <c r="M12" s="161"/>
    </row>
    <row r="13" spans="1:17" s="7" customFormat="1" ht="39.75" customHeight="1" x14ac:dyDescent="0.2">
      <c r="A13" s="165" t="s">
        <v>42</v>
      </c>
      <c r="B13" s="165"/>
      <c r="C13" s="165"/>
      <c r="D13" s="165"/>
      <c r="E13" s="165"/>
      <c r="G13" s="165" t="s">
        <v>40</v>
      </c>
      <c r="H13" s="165"/>
      <c r="I13" s="165"/>
      <c r="J13" s="165"/>
      <c r="K13" s="165"/>
      <c r="L13" s="165"/>
    </row>
    <row r="15" spans="1:17" ht="44.25" customHeight="1" x14ac:dyDescent="0.25">
      <c r="A15" s="166" t="s">
        <v>2</v>
      </c>
      <c r="B15" s="167" t="s">
        <v>3</v>
      </c>
      <c r="C15" s="167" t="s">
        <v>4</v>
      </c>
      <c r="D15" s="167" t="s">
        <v>5</v>
      </c>
      <c r="E15" s="167" t="s">
        <v>9</v>
      </c>
      <c r="F15" s="167"/>
      <c r="G15" s="167"/>
      <c r="H15" s="167" t="s">
        <v>10</v>
      </c>
      <c r="I15" s="167"/>
      <c r="J15" s="167"/>
      <c r="K15" s="167" t="s">
        <v>11</v>
      </c>
      <c r="L15" s="167"/>
      <c r="M15" s="167"/>
      <c r="N15" s="2"/>
      <c r="O15" s="2"/>
      <c r="P15" s="2"/>
      <c r="Q15" s="2"/>
    </row>
    <row r="16" spans="1:17" ht="30" x14ac:dyDescent="0.25">
      <c r="A16" s="166"/>
      <c r="B16" s="167"/>
      <c r="C16" s="167"/>
      <c r="D16" s="167"/>
      <c r="E16" s="8" t="s">
        <v>6</v>
      </c>
      <c r="F16" s="8" t="s">
        <v>7</v>
      </c>
      <c r="G16" s="8" t="s">
        <v>8</v>
      </c>
      <c r="H16" s="8" t="s">
        <v>6</v>
      </c>
      <c r="I16" s="8" t="s">
        <v>7</v>
      </c>
      <c r="J16" s="8" t="s">
        <v>8</v>
      </c>
      <c r="K16" s="8" t="s">
        <v>6</v>
      </c>
      <c r="L16" s="8" t="s">
        <v>7</v>
      </c>
      <c r="M16" s="8" t="s">
        <v>8</v>
      </c>
      <c r="N16" s="2"/>
      <c r="O16" s="2"/>
      <c r="P16" s="2"/>
      <c r="Q16" s="2"/>
    </row>
    <row r="17" spans="1:13" s="29" customFormat="1" ht="15.75" x14ac:dyDescent="0.25">
      <c r="A17" s="177" t="s">
        <v>228</v>
      </c>
      <c r="B17" s="180"/>
      <c r="C17" s="180"/>
      <c r="D17" s="180"/>
      <c r="E17" s="180"/>
      <c r="F17" s="180"/>
      <c r="G17" s="180"/>
      <c r="H17" s="180"/>
      <c r="I17" s="180"/>
      <c r="J17" s="180"/>
      <c r="K17" s="180"/>
      <c r="L17" s="180"/>
      <c r="M17" s="181"/>
    </row>
    <row r="18" spans="1:13" s="29" customFormat="1" ht="15.75" x14ac:dyDescent="0.25">
      <c r="A18" s="10" t="s">
        <v>120</v>
      </c>
      <c r="B18" s="11" t="s">
        <v>121</v>
      </c>
      <c r="C18" s="11"/>
      <c r="D18" s="11"/>
      <c r="E18" s="11"/>
      <c r="F18" s="11"/>
      <c r="G18" s="11"/>
      <c r="H18" s="11"/>
      <c r="I18" s="11"/>
      <c r="J18" s="11"/>
      <c r="K18" s="11"/>
      <c r="L18" s="11"/>
      <c r="M18" s="11"/>
    </row>
    <row r="19" spans="1:13" s="29" customFormat="1" ht="15.75" x14ac:dyDescent="0.25">
      <c r="A19" s="10"/>
      <c r="B19" s="11" t="s">
        <v>98</v>
      </c>
      <c r="C19" s="16" t="s">
        <v>55</v>
      </c>
      <c r="D19" s="16"/>
      <c r="E19" s="12">
        <v>0</v>
      </c>
      <c r="F19" s="12">
        <v>550</v>
      </c>
      <c r="G19" s="12">
        <f>E19+F19</f>
        <v>550</v>
      </c>
      <c r="H19" s="12">
        <v>0</v>
      </c>
      <c r="I19" s="12">
        <v>465.7</v>
      </c>
      <c r="J19" s="12">
        <f>H19+I19</f>
        <v>465.7</v>
      </c>
      <c r="K19" s="12">
        <f>E19-H19</f>
        <v>0</v>
      </c>
      <c r="L19" s="12">
        <f>F19-I19</f>
        <v>84.300000000000011</v>
      </c>
      <c r="M19" s="12">
        <f>K19+L19</f>
        <v>84.300000000000011</v>
      </c>
    </row>
    <row r="20" spans="1:13" s="29" customFormat="1" ht="15.75" x14ac:dyDescent="0.25">
      <c r="A20" s="16" t="s">
        <v>124</v>
      </c>
      <c r="B20" s="11" t="s">
        <v>125</v>
      </c>
      <c r="C20" s="11"/>
      <c r="D20" s="11"/>
      <c r="E20" s="16"/>
      <c r="F20" s="16"/>
      <c r="G20" s="16"/>
      <c r="H20" s="16"/>
      <c r="I20" s="16"/>
      <c r="J20" s="16"/>
      <c r="K20" s="16"/>
      <c r="L20" s="16"/>
      <c r="M20" s="16"/>
    </row>
    <row r="21" spans="1:13" s="29" customFormat="1" ht="30" x14ac:dyDescent="0.25">
      <c r="A21" s="10"/>
      <c r="B21" s="28" t="s">
        <v>226</v>
      </c>
      <c r="C21" s="10" t="s">
        <v>49</v>
      </c>
      <c r="D21" s="10"/>
      <c r="E21" s="10">
        <v>0</v>
      </c>
      <c r="F21" s="13">
        <v>17</v>
      </c>
      <c r="G21" s="13">
        <f>F21+E21</f>
        <v>17</v>
      </c>
      <c r="H21" s="10">
        <v>0</v>
      </c>
      <c r="I21" s="13">
        <v>14</v>
      </c>
      <c r="J21" s="13">
        <f>H21+I21</f>
        <v>14</v>
      </c>
      <c r="K21" s="10">
        <f>E21-H21</f>
        <v>0</v>
      </c>
      <c r="L21" s="13">
        <f>F21-I21</f>
        <v>3</v>
      </c>
      <c r="M21" s="13">
        <f>K21+L21</f>
        <v>3</v>
      </c>
    </row>
    <row r="22" spans="1:13" s="29" customFormat="1" ht="15.75" x14ac:dyDescent="0.25">
      <c r="A22" s="16" t="s">
        <v>130</v>
      </c>
      <c r="B22" s="11" t="s">
        <v>131</v>
      </c>
      <c r="C22" s="11"/>
      <c r="D22" s="11"/>
      <c r="E22" s="16"/>
      <c r="F22" s="16"/>
      <c r="G22" s="16"/>
      <c r="H22" s="16"/>
      <c r="I22" s="16"/>
      <c r="J22" s="16"/>
      <c r="K22" s="16"/>
      <c r="L22" s="16"/>
      <c r="M22" s="16"/>
    </row>
    <row r="23" spans="1:13" s="29" customFormat="1" ht="30" x14ac:dyDescent="0.25">
      <c r="A23" s="16"/>
      <c r="B23" s="28" t="s">
        <v>227</v>
      </c>
      <c r="C23" s="12" t="s">
        <v>55</v>
      </c>
      <c r="D23" s="12"/>
      <c r="E23" s="12">
        <v>0</v>
      </c>
      <c r="F23" s="12">
        <v>33</v>
      </c>
      <c r="G23" s="12">
        <f>E23+F23</f>
        <v>33</v>
      </c>
      <c r="H23" s="12">
        <v>0</v>
      </c>
      <c r="I23" s="12">
        <v>33</v>
      </c>
      <c r="J23" s="12">
        <f>H23+I23</f>
        <v>33</v>
      </c>
      <c r="K23" s="12">
        <f>E23-H23</f>
        <v>0</v>
      </c>
      <c r="L23" s="12">
        <f>F23-I23</f>
        <v>0</v>
      </c>
      <c r="M23" s="12">
        <f>K23+L23</f>
        <v>0</v>
      </c>
    </row>
    <row r="24" spans="1:13" hidden="1" outlineLevel="1" x14ac:dyDescent="0.25">
      <c r="A24" s="4">
        <v>4</v>
      </c>
      <c r="B24" s="5" t="s">
        <v>21</v>
      </c>
      <c r="C24" s="5"/>
      <c r="D24" s="5"/>
      <c r="E24" s="5"/>
      <c r="F24" s="5"/>
      <c r="G24" s="5"/>
      <c r="H24" s="5"/>
      <c r="I24" s="5"/>
      <c r="J24" s="5"/>
      <c r="K24" s="5"/>
      <c r="L24" s="5"/>
      <c r="M24" s="5"/>
    </row>
    <row r="25" spans="1:13" hidden="1" outlineLevel="1" x14ac:dyDescent="0.25">
      <c r="A25" s="5"/>
      <c r="B25" s="5" t="s">
        <v>19</v>
      </c>
      <c r="C25" s="5"/>
      <c r="D25" s="5"/>
      <c r="E25" s="5"/>
      <c r="F25" s="5"/>
      <c r="G25" s="5"/>
      <c r="H25" s="5"/>
      <c r="I25" s="5"/>
      <c r="J25" s="5"/>
      <c r="K25" s="5"/>
      <c r="L25" s="5"/>
      <c r="M25" s="5"/>
    </row>
    <row r="26" spans="1:13" collapsed="1" x14ac:dyDescent="0.25"/>
    <row r="27" spans="1:13" ht="32.25" customHeight="1" x14ac:dyDescent="0.25">
      <c r="A27" s="162" t="s">
        <v>22</v>
      </c>
      <c r="B27" s="162"/>
      <c r="C27" s="162"/>
      <c r="D27" s="162"/>
      <c r="E27" s="162"/>
      <c r="G27" t="s">
        <v>23</v>
      </c>
      <c r="J27" t="s">
        <v>25</v>
      </c>
    </row>
    <row r="28" spans="1:13" x14ac:dyDescent="0.25">
      <c r="G28" s="163" t="s">
        <v>24</v>
      </c>
      <c r="H28" s="163"/>
    </row>
    <row r="30" spans="1:13" x14ac:dyDescent="0.25">
      <c r="A30" t="s">
        <v>26</v>
      </c>
      <c r="G30" t="s">
        <v>23</v>
      </c>
      <c r="J30" t="s">
        <v>27</v>
      </c>
    </row>
    <row r="31" spans="1:13" x14ac:dyDescent="0.25">
      <c r="G31" s="163" t="s">
        <v>24</v>
      </c>
      <c r="H31" s="163"/>
    </row>
  </sheetData>
  <mergeCells count="20">
    <mergeCell ref="A6:L6"/>
    <mergeCell ref="A7:L7"/>
    <mergeCell ref="A8:L8"/>
    <mergeCell ref="A9:L9"/>
    <mergeCell ref="A12:C12"/>
    <mergeCell ref="F12:M12"/>
    <mergeCell ref="D11:F11"/>
    <mergeCell ref="A27:E27"/>
    <mergeCell ref="G28:H28"/>
    <mergeCell ref="G31:H31"/>
    <mergeCell ref="A17:M17"/>
    <mergeCell ref="A13:E13"/>
    <mergeCell ref="G13:L13"/>
    <mergeCell ref="A15:A16"/>
    <mergeCell ref="B15:B16"/>
    <mergeCell ref="C15:C16"/>
    <mergeCell ref="D15:D16"/>
    <mergeCell ref="E15:G15"/>
    <mergeCell ref="H15:J15"/>
    <mergeCell ref="K15:M15"/>
  </mergeCells>
  <pageMargins left="0.7" right="0.7" top="0.75" bottom="0.75" header="0.3" footer="0.3"/>
  <pageSetup paperSize="9" scale="90" fitToHeight="0" orientation="landscape" verticalDpi="0" r:id="rId1"/>
  <headerFooter>
    <oddHeader>&amp;C&amp;P</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Q45"/>
  <sheetViews>
    <sheetView topLeftCell="A22" zoomScaleNormal="100" workbookViewId="0">
      <selection activeCell="D15" sqref="D15:D16"/>
    </sheetView>
  </sheetViews>
  <sheetFormatPr defaultRowHeight="15" outlineLevelRow="1" outlineLevelCol="1" x14ac:dyDescent="0.25"/>
  <cols>
    <col min="1" max="1" width="9.140625" style="15"/>
    <col min="2" max="2" width="29.28515625" style="15" customWidth="1"/>
    <col min="3" max="3" width="9.140625" style="15"/>
    <col min="4" max="4" width="9.140625" style="15" customWidth="1" outlineLevel="1"/>
    <col min="5" max="5" width="10" style="15" customWidth="1"/>
    <col min="6" max="6" width="13" style="15" customWidth="1"/>
    <col min="7" max="7" width="9.140625" style="15"/>
    <col min="8" max="8" width="10" style="15" customWidth="1"/>
    <col min="9" max="9" width="13.140625" style="15" customWidth="1"/>
    <col min="10" max="10" width="9.140625" style="15"/>
    <col min="11" max="11" width="10.42578125" style="15" customWidth="1"/>
    <col min="12" max="12" width="12.42578125" style="15" customWidth="1"/>
    <col min="13" max="16384" width="9.140625" style="15"/>
  </cols>
  <sheetData>
    <row r="1" spans="1:17" ht="16.5" x14ac:dyDescent="0.25">
      <c r="A1" s="1"/>
      <c r="K1" s="15" t="s">
        <v>0</v>
      </c>
    </row>
    <row r="2" spans="1:17" ht="16.5" x14ac:dyDescent="0.25">
      <c r="A2" s="1"/>
      <c r="K2" s="15" t="s">
        <v>12</v>
      </c>
    </row>
    <row r="3" spans="1:17" ht="16.5" x14ac:dyDescent="0.25">
      <c r="A3" s="1"/>
      <c r="K3" s="15" t="s">
        <v>13</v>
      </c>
    </row>
    <row r="4" spans="1:17" ht="16.5" x14ac:dyDescent="0.25">
      <c r="A4" s="1"/>
      <c r="K4" s="15" t="s">
        <v>14</v>
      </c>
    </row>
    <row r="5" spans="1:17" ht="16.5" x14ac:dyDescent="0.25">
      <c r="A5" s="1" t="s">
        <v>1</v>
      </c>
    </row>
    <row r="6" spans="1:17" ht="30" customHeight="1" x14ac:dyDescent="0.3">
      <c r="A6" s="172" t="s">
        <v>15</v>
      </c>
      <c r="B6" s="172"/>
      <c r="C6" s="172"/>
      <c r="D6" s="172"/>
      <c r="E6" s="172"/>
      <c r="F6" s="172"/>
      <c r="G6" s="172"/>
      <c r="H6" s="172"/>
      <c r="I6" s="172"/>
      <c r="J6" s="172"/>
      <c r="K6" s="172"/>
      <c r="L6" s="172"/>
    </row>
    <row r="7" spans="1:17" ht="36.75" customHeight="1" x14ac:dyDescent="0.25">
      <c r="A7" s="157" t="s">
        <v>28</v>
      </c>
      <c r="B7" s="157"/>
      <c r="C7" s="157"/>
      <c r="D7" s="157"/>
      <c r="E7" s="157"/>
      <c r="F7" s="157"/>
      <c r="G7" s="157"/>
      <c r="H7" s="157"/>
      <c r="I7" s="157"/>
      <c r="J7" s="157"/>
      <c r="K7" s="157"/>
      <c r="L7" s="157"/>
    </row>
    <row r="8" spans="1:17" ht="18.75" customHeight="1" x14ac:dyDescent="0.3">
      <c r="A8" s="158" t="s">
        <v>45</v>
      </c>
      <c r="B8" s="158"/>
      <c r="C8" s="158"/>
      <c r="D8" s="158"/>
      <c r="E8" s="158"/>
      <c r="F8" s="158"/>
      <c r="G8" s="158"/>
      <c r="H8" s="158"/>
      <c r="I8" s="158"/>
      <c r="J8" s="158"/>
      <c r="K8" s="158"/>
      <c r="L8" s="158"/>
    </row>
    <row r="9" spans="1:17" s="7" customFormat="1" ht="15" customHeight="1" x14ac:dyDescent="0.2">
      <c r="A9" s="159" t="s">
        <v>16</v>
      </c>
      <c r="B9" s="159"/>
      <c r="C9" s="159"/>
      <c r="D9" s="159"/>
      <c r="E9" s="159"/>
      <c r="F9" s="159"/>
      <c r="G9" s="159"/>
      <c r="H9" s="159"/>
      <c r="I9" s="159"/>
      <c r="J9" s="159"/>
      <c r="K9" s="159"/>
      <c r="L9" s="159"/>
    </row>
    <row r="11" spans="1:17" ht="29.25" customHeight="1" x14ac:dyDescent="0.3">
      <c r="A11" s="1" t="s">
        <v>1</v>
      </c>
      <c r="D11" s="164" t="s">
        <v>46</v>
      </c>
      <c r="E11" s="164"/>
      <c r="F11" s="164"/>
      <c r="G11" s="6"/>
      <c r="H11" s="6"/>
      <c r="I11" s="6"/>
      <c r="J11" s="6"/>
    </row>
    <row r="12" spans="1:17" ht="47.25" customHeight="1" x14ac:dyDescent="0.25">
      <c r="A12" s="160">
        <v>4116130</v>
      </c>
      <c r="B12" s="160"/>
      <c r="C12" s="160"/>
      <c r="D12" s="27"/>
      <c r="F12" s="171" t="s">
        <v>83</v>
      </c>
      <c r="G12" s="171"/>
      <c r="H12" s="171"/>
      <c r="I12" s="171"/>
      <c r="J12" s="171"/>
      <c r="K12" s="171"/>
      <c r="L12" s="171"/>
      <c r="M12" s="171"/>
    </row>
    <row r="13" spans="1:17" s="7" customFormat="1" ht="39.75" customHeight="1" x14ac:dyDescent="0.2">
      <c r="A13" s="165" t="s">
        <v>42</v>
      </c>
      <c r="B13" s="165"/>
      <c r="C13" s="165"/>
      <c r="D13" s="165"/>
      <c r="E13" s="165"/>
      <c r="G13" s="165" t="s">
        <v>40</v>
      </c>
      <c r="H13" s="165"/>
      <c r="I13" s="165"/>
      <c r="J13" s="165"/>
      <c r="K13" s="165"/>
      <c r="L13" s="165"/>
    </row>
    <row r="15" spans="1:17" ht="44.25" customHeight="1" x14ac:dyDescent="0.25">
      <c r="A15" s="166" t="s">
        <v>2</v>
      </c>
      <c r="B15" s="173" t="s">
        <v>3</v>
      </c>
      <c r="C15" s="173" t="s">
        <v>4</v>
      </c>
      <c r="D15" s="167" t="s">
        <v>5</v>
      </c>
      <c r="E15" s="173" t="s">
        <v>9</v>
      </c>
      <c r="F15" s="173"/>
      <c r="G15" s="173"/>
      <c r="H15" s="173" t="s">
        <v>10</v>
      </c>
      <c r="I15" s="173"/>
      <c r="J15" s="173"/>
      <c r="K15" s="173" t="s">
        <v>11</v>
      </c>
      <c r="L15" s="173"/>
      <c r="M15" s="173"/>
      <c r="N15" s="30"/>
      <c r="O15" s="30"/>
      <c r="P15" s="30"/>
      <c r="Q15" s="30"/>
    </row>
    <row r="16" spans="1:17" ht="30" x14ac:dyDescent="0.25">
      <c r="A16" s="166"/>
      <c r="B16" s="173"/>
      <c r="C16" s="173"/>
      <c r="D16" s="167"/>
      <c r="E16" s="31" t="s">
        <v>6</v>
      </c>
      <c r="F16" s="31" t="s">
        <v>7</v>
      </c>
      <c r="G16" s="31" t="s">
        <v>8</v>
      </c>
      <c r="H16" s="31" t="s">
        <v>6</v>
      </c>
      <c r="I16" s="31" t="s">
        <v>7</v>
      </c>
      <c r="J16" s="31" t="s">
        <v>8</v>
      </c>
      <c r="K16" s="31" t="s">
        <v>6</v>
      </c>
      <c r="L16" s="31" t="s">
        <v>7</v>
      </c>
      <c r="M16" s="31" t="s">
        <v>8</v>
      </c>
      <c r="N16" s="30"/>
      <c r="O16" s="30"/>
      <c r="P16" s="30"/>
      <c r="Q16" s="30"/>
    </row>
    <row r="17" spans="1:13" s="29" customFormat="1" ht="21" customHeight="1" x14ac:dyDescent="0.25">
      <c r="A17" s="177" t="s">
        <v>229</v>
      </c>
      <c r="B17" s="180"/>
      <c r="C17" s="180"/>
      <c r="D17" s="180"/>
      <c r="E17" s="180"/>
      <c r="F17" s="180"/>
      <c r="G17" s="180"/>
      <c r="H17" s="180"/>
      <c r="I17" s="180"/>
      <c r="J17" s="180"/>
      <c r="K17" s="180"/>
      <c r="L17" s="180"/>
      <c r="M17" s="181"/>
    </row>
    <row r="18" spans="1:13" s="29" customFormat="1" ht="15.75" x14ac:dyDescent="0.25">
      <c r="A18" s="10" t="s">
        <v>120</v>
      </c>
      <c r="B18" s="11" t="s">
        <v>121</v>
      </c>
      <c r="C18" s="11"/>
      <c r="D18" s="11"/>
      <c r="E18" s="11"/>
      <c r="F18" s="11"/>
      <c r="G18" s="11"/>
      <c r="H18" s="11"/>
      <c r="I18" s="11"/>
      <c r="J18" s="11"/>
      <c r="K18" s="11"/>
      <c r="L18" s="11"/>
      <c r="M18" s="11"/>
    </row>
    <row r="19" spans="1:13" s="29" customFormat="1" ht="15.75" x14ac:dyDescent="0.25">
      <c r="A19" s="10"/>
      <c r="B19" s="9" t="s">
        <v>113</v>
      </c>
      <c r="C19" s="10" t="s">
        <v>102</v>
      </c>
      <c r="D19" s="10"/>
      <c r="E19" s="24">
        <v>121.6</v>
      </c>
      <c r="F19" s="12">
        <v>0</v>
      </c>
      <c r="G19" s="14">
        <f>E19+F19</f>
        <v>121.6</v>
      </c>
      <c r="H19" s="24">
        <v>111.6</v>
      </c>
      <c r="I19" s="12">
        <v>0</v>
      </c>
      <c r="J19" s="14">
        <f>H19+I19</f>
        <v>111.6</v>
      </c>
      <c r="K19" s="12">
        <f>E19-H19</f>
        <v>10</v>
      </c>
      <c r="L19" s="12">
        <f>F19-I19</f>
        <v>0</v>
      </c>
      <c r="M19" s="12">
        <f>K19+L19</f>
        <v>10</v>
      </c>
    </row>
    <row r="20" spans="1:13" s="29" customFormat="1" ht="15.75" x14ac:dyDescent="0.25">
      <c r="A20" s="16" t="s">
        <v>124</v>
      </c>
      <c r="B20" s="11" t="s">
        <v>125</v>
      </c>
      <c r="C20" s="11"/>
      <c r="D20" s="11"/>
      <c r="E20" s="16"/>
      <c r="F20" s="16"/>
      <c r="G20" s="16"/>
      <c r="H20" s="16"/>
      <c r="I20" s="16"/>
      <c r="J20" s="16"/>
      <c r="K20" s="16"/>
      <c r="L20" s="16"/>
      <c r="M20" s="16"/>
    </row>
    <row r="21" spans="1:13" s="29" customFormat="1" ht="29.25" customHeight="1" x14ac:dyDescent="0.25">
      <c r="A21" s="10"/>
      <c r="B21" s="9" t="s">
        <v>230</v>
      </c>
      <c r="C21" s="10" t="s">
        <v>49</v>
      </c>
      <c r="D21" s="10"/>
      <c r="E21" s="10">
        <v>1</v>
      </c>
      <c r="F21" s="10"/>
      <c r="G21" s="10">
        <f>E21+F21</f>
        <v>1</v>
      </c>
      <c r="H21" s="10">
        <v>1</v>
      </c>
      <c r="I21" s="10"/>
      <c r="J21" s="10">
        <f>H21+I21</f>
        <v>1</v>
      </c>
      <c r="K21" s="10">
        <f>E21-H21</f>
        <v>0</v>
      </c>
      <c r="L21" s="10"/>
      <c r="M21" s="10">
        <f>K21+L21</f>
        <v>0</v>
      </c>
    </row>
    <row r="22" spans="1:13" s="29" customFormat="1" ht="15.75" x14ac:dyDescent="0.25">
      <c r="A22" s="16" t="s">
        <v>130</v>
      </c>
      <c r="B22" s="11" t="s">
        <v>131</v>
      </c>
      <c r="C22" s="11"/>
      <c r="D22" s="11"/>
      <c r="E22" s="16"/>
      <c r="F22" s="16"/>
      <c r="G22" s="16"/>
      <c r="H22" s="16"/>
      <c r="I22" s="16"/>
      <c r="J22" s="16"/>
      <c r="K22" s="16"/>
      <c r="L22" s="16"/>
      <c r="M22" s="16"/>
    </row>
    <row r="23" spans="1:13" s="29" customFormat="1" ht="31.5" x14ac:dyDescent="0.25">
      <c r="A23" s="10"/>
      <c r="B23" s="9" t="s">
        <v>115</v>
      </c>
      <c r="C23" s="10" t="s">
        <v>102</v>
      </c>
      <c r="D23" s="10"/>
      <c r="E23" s="10">
        <v>121.6</v>
      </c>
      <c r="F23" s="10">
        <v>0</v>
      </c>
      <c r="G23" s="10">
        <f>E23+F23</f>
        <v>121.6</v>
      </c>
      <c r="H23" s="10">
        <v>111.6</v>
      </c>
      <c r="I23" s="10">
        <v>0</v>
      </c>
      <c r="J23" s="10">
        <f>H23+I23</f>
        <v>111.6</v>
      </c>
      <c r="K23" s="10">
        <f>E23-H23</f>
        <v>10</v>
      </c>
      <c r="L23" s="10">
        <v>0</v>
      </c>
      <c r="M23" s="10">
        <f>K23+L23</f>
        <v>10</v>
      </c>
    </row>
    <row r="24" spans="1:13" s="29" customFormat="1" ht="21" customHeight="1" x14ac:dyDescent="0.25">
      <c r="A24" s="177" t="s">
        <v>231</v>
      </c>
      <c r="B24" s="180"/>
      <c r="C24" s="180"/>
      <c r="D24" s="180"/>
      <c r="E24" s="180"/>
      <c r="F24" s="180"/>
      <c r="G24" s="180"/>
      <c r="H24" s="180"/>
      <c r="I24" s="180"/>
      <c r="J24" s="180"/>
      <c r="K24" s="180"/>
      <c r="L24" s="180"/>
      <c r="M24" s="181"/>
    </row>
    <row r="25" spans="1:13" s="29" customFormat="1" ht="17.25" customHeight="1" x14ac:dyDescent="0.25">
      <c r="A25" s="19">
        <v>1</v>
      </c>
      <c r="B25" s="20" t="s">
        <v>121</v>
      </c>
      <c r="C25" s="19"/>
      <c r="D25" s="19"/>
      <c r="E25" s="19"/>
      <c r="F25" s="19"/>
      <c r="G25" s="19"/>
      <c r="H25" s="19"/>
      <c r="I25" s="19"/>
      <c r="J25" s="19"/>
      <c r="K25" s="19"/>
      <c r="L25" s="19"/>
      <c r="M25" s="19"/>
    </row>
    <row r="26" spans="1:13" s="29" customFormat="1" ht="23.25" customHeight="1" x14ac:dyDescent="0.25">
      <c r="A26" s="19"/>
      <c r="B26" s="20" t="s">
        <v>98</v>
      </c>
      <c r="C26" s="10" t="s">
        <v>55</v>
      </c>
      <c r="D26" s="49"/>
      <c r="E26" s="36">
        <v>135.80000000000001</v>
      </c>
      <c r="F26" s="24">
        <v>0</v>
      </c>
      <c r="G26" s="37">
        <f>E26+F26</f>
        <v>135.80000000000001</v>
      </c>
      <c r="H26" s="36">
        <v>109.8</v>
      </c>
      <c r="I26" s="24">
        <v>0</v>
      </c>
      <c r="J26" s="37">
        <f>H26+I26</f>
        <v>109.8</v>
      </c>
      <c r="K26" s="36">
        <f>E26-H26</f>
        <v>26.000000000000014</v>
      </c>
      <c r="L26" s="24">
        <f>F26-I26</f>
        <v>0</v>
      </c>
      <c r="M26" s="37">
        <f>K26+L26</f>
        <v>26.000000000000014</v>
      </c>
    </row>
    <row r="27" spans="1:13" s="29" customFormat="1" ht="15" customHeight="1" x14ac:dyDescent="0.25">
      <c r="A27" s="10" t="s">
        <v>124</v>
      </c>
      <c r="B27" s="20" t="s">
        <v>125</v>
      </c>
      <c r="C27" s="19"/>
      <c r="D27" s="19"/>
      <c r="E27" s="19"/>
      <c r="F27" s="19"/>
      <c r="G27" s="19"/>
      <c r="H27" s="19"/>
      <c r="I27" s="19"/>
      <c r="J27" s="19"/>
      <c r="K27" s="19"/>
      <c r="L27" s="19"/>
      <c r="M27" s="19"/>
    </row>
    <row r="28" spans="1:13" s="29" customFormat="1" ht="48" customHeight="1" x14ac:dyDescent="0.25">
      <c r="A28" s="19"/>
      <c r="B28" s="9" t="s">
        <v>230</v>
      </c>
      <c r="C28" s="10" t="s">
        <v>49</v>
      </c>
      <c r="D28" s="50"/>
      <c r="E28" s="38">
        <v>1</v>
      </c>
      <c r="F28" s="39"/>
      <c r="G28" s="39">
        <f>E28+F28</f>
        <v>1</v>
      </c>
      <c r="H28" s="38">
        <v>1</v>
      </c>
      <c r="I28" s="39"/>
      <c r="J28" s="39">
        <f>H28+I28</f>
        <v>1</v>
      </c>
      <c r="K28" s="38">
        <f>E28-H28</f>
        <v>0</v>
      </c>
      <c r="L28" s="39">
        <f>F28-I28</f>
        <v>0</v>
      </c>
      <c r="M28" s="39">
        <f>K28+L28</f>
        <v>0</v>
      </c>
    </row>
    <row r="29" spans="1:13" s="29" customFormat="1" ht="18.75" customHeight="1" x14ac:dyDescent="0.25">
      <c r="A29" s="10" t="s">
        <v>130</v>
      </c>
      <c r="B29" s="20" t="s">
        <v>131</v>
      </c>
      <c r="C29" s="19"/>
      <c r="D29" s="19"/>
      <c r="E29" s="19"/>
      <c r="F29" s="19"/>
      <c r="G29" s="19"/>
      <c r="H29" s="19"/>
      <c r="I29" s="19"/>
      <c r="J29" s="19"/>
      <c r="K29" s="19"/>
      <c r="L29" s="19"/>
      <c r="M29" s="19"/>
    </row>
    <row r="30" spans="1:13" s="29" customFormat="1" ht="31.5" customHeight="1" x14ac:dyDescent="0.25">
      <c r="A30" s="19"/>
      <c r="B30" s="9" t="s">
        <v>115</v>
      </c>
      <c r="C30" s="10" t="s">
        <v>102</v>
      </c>
      <c r="D30" s="49"/>
      <c r="E30" s="40">
        <v>135.80000000000001</v>
      </c>
      <c r="F30" s="24">
        <v>0</v>
      </c>
      <c r="G30" s="24">
        <f>E30+F30</f>
        <v>135.80000000000001</v>
      </c>
      <c r="H30" s="40">
        <v>109.8</v>
      </c>
      <c r="I30" s="24">
        <v>0</v>
      </c>
      <c r="J30" s="24">
        <f>H30+I30</f>
        <v>109.8</v>
      </c>
      <c r="K30" s="40">
        <f>E30-H30</f>
        <v>26.000000000000014</v>
      </c>
      <c r="L30" s="24">
        <f>F30-I30</f>
        <v>0</v>
      </c>
      <c r="M30" s="24">
        <f>K30+L30</f>
        <v>26.000000000000014</v>
      </c>
    </row>
    <row r="31" spans="1:13" s="29" customFormat="1" ht="15.75" x14ac:dyDescent="0.25">
      <c r="A31" s="19"/>
      <c r="B31" s="182" t="s">
        <v>232</v>
      </c>
      <c r="C31" s="182"/>
      <c r="D31" s="182"/>
      <c r="E31" s="182"/>
      <c r="F31" s="182"/>
      <c r="G31" s="182"/>
      <c r="H31" s="182"/>
      <c r="I31" s="182"/>
      <c r="J31" s="182"/>
      <c r="K31" s="182"/>
      <c r="L31" s="182"/>
      <c r="M31" s="182"/>
    </row>
    <row r="32" spans="1:13" s="29" customFormat="1" ht="17.25" customHeight="1" x14ac:dyDescent="0.25">
      <c r="A32" s="19">
        <v>1</v>
      </c>
      <c r="B32" s="20" t="s">
        <v>121</v>
      </c>
      <c r="C32" s="19"/>
      <c r="D32" s="19"/>
      <c r="E32" s="19"/>
      <c r="F32" s="19"/>
      <c r="G32" s="19"/>
      <c r="H32" s="19"/>
      <c r="I32" s="19"/>
      <c r="J32" s="19"/>
      <c r="K32" s="19"/>
      <c r="L32" s="19"/>
      <c r="M32" s="19"/>
    </row>
    <row r="33" spans="1:13" s="29" customFormat="1" ht="23.25" customHeight="1" x14ac:dyDescent="0.25">
      <c r="A33" s="19"/>
      <c r="B33" s="20" t="s">
        <v>98</v>
      </c>
      <c r="C33" s="10" t="s">
        <v>55</v>
      </c>
      <c r="D33" s="49"/>
      <c r="E33" s="40">
        <v>20.6</v>
      </c>
      <c r="F33" s="24"/>
      <c r="G33" s="24">
        <f>E33+F33</f>
        <v>20.6</v>
      </c>
      <c r="H33" s="40">
        <v>20.5</v>
      </c>
      <c r="I33" s="24"/>
      <c r="J33" s="24">
        <f>H33+I33</f>
        <v>20.5</v>
      </c>
      <c r="K33" s="40">
        <f>E33-H33</f>
        <v>0.10000000000000142</v>
      </c>
      <c r="L33" s="24">
        <f>F33-I33</f>
        <v>0</v>
      </c>
      <c r="M33" s="24">
        <f>K33+L33</f>
        <v>0.10000000000000142</v>
      </c>
    </row>
    <row r="34" spans="1:13" s="29" customFormat="1" ht="15" customHeight="1" x14ac:dyDescent="0.25">
      <c r="A34" s="10" t="s">
        <v>124</v>
      </c>
      <c r="B34" s="20" t="s">
        <v>125</v>
      </c>
      <c r="C34" s="19"/>
      <c r="D34" s="19"/>
      <c r="E34" s="19"/>
      <c r="F34" s="19"/>
      <c r="G34" s="19"/>
      <c r="H34" s="19"/>
      <c r="I34" s="19"/>
      <c r="J34" s="19"/>
      <c r="K34" s="19"/>
      <c r="L34" s="19"/>
      <c r="M34" s="19"/>
    </row>
    <row r="35" spans="1:13" s="29" customFormat="1" ht="30.75" customHeight="1" x14ac:dyDescent="0.25">
      <c r="A35" s="19"/>
      <c r="B35" s="9" t="s">
        <v>230</v>
      </c>
      <c r="C35" s="10" t="s">
        <v>49</v>
      </c>
      <c r="D35" s="50"/>
      <c r="E35" s="41">
        <v>1</v>
      </c>
      <c r="F35" s="42"/>
      <c r="G35" s="42">
        <f>E35+F35</f>
        <v>1</v>
      </c>
      <c r="H35" s="41">
        <v>1</v>
      </c>
      <c r="I35" s="42"/>
      <c r="J35" s="42">
        <f>H35+I35</f>
        <v>1</v>
      </c>
      <c r="K35" s="41">
        <f>E35-H35</f>
        <v>0</v>
      </c>
      <c r="L35" s="42">
        <f>F35-I35</f>
        <v>0</v>
      </c>
      <c r="M35" s="42">
        <f>K35+L35</f>
        <v>0</v>
      </c>
    </row>
    <row r="36" spans="1:13" s="29" customFormat="1" ht="18.75" customHeight="1" x14ac:dyDescent="0.25">
      <c r="A36" s="10" t="s">
        <v>130</v>
      </c>
      <c r="B36" s="20" t="s">
        <v>131</v>
      </c>
      <c r="C36" s="19"/>
      <c r="D36" s="19"/>
      <c r="E36" s="19"/>
      <c r="F36" s="19"/>
      <c r="G36" s="19"/>
      <c r="H36" s="19"/>
      <c r="I36" s="19"/>
      <c r="J36" s="19"/>
      <c r="K36" s="19"/>
      <c r="L36" s="19"/>
      <c r="M36" s="19"/>
    </row>
    <row r="37" spans="1:13" s="29" customFormat="1" ht="31.5" x14ac:dyDescent="0.25">
      <c r="A37" s="19"/>
      <c r="B37" s="9" t="s">
        <v>115</v>
      </c>
      <c r="C37" s="10" t="s">
        <v>55</v>
      </c>
      <c r="D37" s="43"/>
      <c r="E37" s="46">
        <v>534</v>
      </c>
      <c r="F37" s="24"/>
      <c r="G37" s="24">
        <f>E37+F37</f>
        <v>534</v>
      </c>
      <c r="H37" s="47">
        <v>230.2</v>
      </c>
      <c r="I37" s="24"/>
      <c r="J37" s="24">
        <f>H37+I37</f>
        <v>230.2</v>
      </c>
      <c r="K37" s="48">
        <f>E37-H37</f>
        <v>303.8</v>
      </c>
      <c r="L37" s="24">
        <f>F37-I37</f>
        <v>0</v>
      </c>
      <c r="M37" s="24">
        <f>K37+L37</f>
        <v>303.8</v>
      </c>
    </row>
    <row r="38" spans="1:13" hidden="1" outlineLevel="1" x14ac:dyDescent="0.25">
      <c r="A38" s="32">
        <v>4</v>
      </c>
      <c r="B38" s="45" t="s">
        <v>21</v>
      </c>
      <c r="C38" s="45"/>
      <c r="D38" s="45"/>
      <c r="E38" s="45"/>
      <c r="F38" s="45"/>
      <c r="G38" s="45"/>
      <c r="H38" s="45"/>
      <c r="I38" s="45"/>
      <c r="J38" s="45"/>
      <c r="K38" s="45"/>
      <c r="L38" s="45"/>
      <c r="M38" s="45"/>
    </row>
    <row r="39" spans="1:13" hidden="1" outlineLevel="1" x14ac:dyDescent="0.25">
      <c r="A39" s="45"/>
      <c r="B39" s="45" t="s">
        <v>19</v>
      </c>
      <c r="C39" s="45"/>
      <c r="D39" s="45"/>
      <c r="E39" s="45"/>
      <c r="F39" s="45"/>
      <c r="G39" s="45"/>
      <c r="H39" s="45"/>
      <c r="I39" s="45"/>
      <c r="J39" s="45"/>
      <c r="K39" s="45"/>
      <c r="L39" s="45"/>
      <c r="M39" s="45"/>
    </row>
    <row r="40" spans="1:13" collapsed="1" x14ac:dyDescent="0.25"/>
    <row r="41" spans="1:13" ht="32.25" customHeight="1" x14ac:dyDescent="0.25">
      <c r="A41" s="179" t="s">
        <v>22</v>
      </c>
      <c r="B41" s="179"/>
      <c r="C41" s="179"/>
      <c r="D41" s="179"/>
      <c r="E41" s="179"/>
      <c r="G41" s="15" t="s">
        <v>23</v>
      </c>
      <c r="J41" s="15" t="s">
        <v>25</v>
      </c>
    </row>
    <row r="42" spans="1:13" x14ac:dyDescent="0.25">
      <c r="G42" s="178" t="s">
        <v>24</v>
      </c>
      <c r="H42" s="178"/>
    </row>
    <row r="44" spans="1:13" x14ac:dyDescent="0.25">
      <c r="A44" s="15" t="s">
        <v>26</v>
      </c>
      <c r="G44" s="15" t="s">
        <v>23</v>
      </c>
      <c r="J44" s="15" t="s">
        <v>27</v>
      </c>
    </row>
    <row r="45" spans="1:13" x14ac:dyDescent="0.25">
      <c r="G45" s="178" t="s">
        <v>24</v>
      </c>
      <c r="H45" s="178"/>
    </row>
  </sheetData>
  <mergeCells count="22">
    <mergeCell ref="A6:L6"/>
    <mergeCell ref="A7:L7"/>
    <mergeCell ref="A8:L8"/>
    <mergeCell ref="A9:L9"/>
    <mergeCell ref="A12:C12"/>
    <mergeCell ref="F12:M12"/>
    <mergeCell ref="D11:F11"/>
    <mergeCell ref="A13:E13"/>
    <mergeCell ref="G13:L13"/>
    <mergeCell ref="A15:A16"/>
    <mergeCell ref="B15:B16"/>
    <mergeCell ref="C15:C16"/>
    <mergeCell ref="D15:D16"/>
    <mergeCell ref="E15:G15"/>
    <mergeCell ref="H15:J15"/>
    <mergeCell ref="K15:M15"/>
    <mergeCell ref="B31:M31"/>
    <mergeCell ref="A41:E41"/>
    <mergeCell ref="G42:H42"/>
    <mergeCell ref="G45:H45"/>
    <mergeCell ref="A17:M17"/>
    <mergeCell ref="A24:M24"/>
  </mergeCells>
  <pageMargins left="0.7" right="0.7" top="0.75" bottom="0.75" header="0.3" footer="0.3"/>
  <pageSetup paperSize="9" scale="91" fitToHeight="0" orientation="landscape" verticalDpi="0" r:id="rId1"/>
  <headerFooter>
    <oddHeader>&amp;C&amp;P</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24</vt:i4>
      </vt:variant>
    </vt:vector>
  </HeadingPairs>
  <TitlesOfParts>
    <vt:vector size="24" baseType="lpstr">
      <vt:lpstr> 2017 подп.</vt:lpstr>
      <vt:lpstr> 2017 на подпись</vt:lpstr>
      <vt:lpstr>4110180</vt:lpstr>
      <vt:lpstr>4113240</vt:lpstr>
      <vt:lpstr>4116010</vt:lpstr>
      <vt:lpstr>4116050</vt:lpstr>
      <vt:lpstr>4116060</vt:lpstr>
      <vt:lpstr>4116100</vt:lpstr>
      <vt:lpstr>4116130</vt:lpstr>
      <vt:lpstr>4116150</vt:lpstr>
      <vt:lpstr>4116020</vt:lpstr>
      <vt:lpstr>4116310</vt:lpstr>
      <vt:lpstr>4116420</vt:lpstr>
      <vt:lpstr>4116430</vt:lpstr>
      <vt:lpstr>4117310</vt:lpstr>
      <vt:lpstr>4117410</vt:lpstr>
      <vt:lpstr>4117470</vt:lpstr>
      <vt:lpstr>4117630</vt:lpstr>
      <vt:lpstr>4117810</vt:lpstr>
      <vt:lpstr>4118600</vt:lpstr>
      <vt:lpstr>4118800</vt:lpstr>
      <vt:lpstr>4119110</vt:lpstr>
      <vt:lpstr>4119150</vt:lpstr>
      <vt:lpstr>4119180</vt:lpstr>
    </vt:vector>
  </TitlesOfParts>
  <Company>Curnos™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Eremenko</dc:creator>
  <cp:lastModifiedBy>Eremenko</cp:lastModifiedBy>
  <cp:lastPrinted>2018-03-13T10:43:58Z</cp:lastPrinted>
  <dcterms:created xsi:type="dcterms:W3CDTF">2018-02-22T10:37:48Z</dcterms:created>
  <dcterms:modified xsi:type="dcterms:W3CDTF">2018-03-13T11:32:32Z</dcterms:modified>
</cp:coreProperties>
</file>