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19440" windowHeight="11700"/>
  </bookViews>
  <sheets>
    <sheet name="Бюджет розвитку" sheetId="1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8" i="1" l="1"/>
  <c r="H52" i="1"/>
  <c r="G52" i="1"/>
  <c r="H99" i="1"/>
  <c r="G99" i="1"/>
  <c r="D166" i="1"/>
  <c r="C14" i="1"/>
  <c r="C218" i="1" s="1"/>
  <c r="C13" i="1"/>
  <c r="C12" i="1"/>
  <c r="C11" i="1"/>
  <c r="C10" i="1"/>
  <c r="C9" i="1"/>
  <c r="C8" i="1"/>
  <c r="D218" i="1"/>
  <c r="E218" i="1"/>
  <c r="F218" i="1"/>
  <c r="H218" i="1"/>
  <c r="I218" i="1"/>
  <c r="J218" i="1"/>
  <c r="D52" i="1"/>
  <c r="C52" i="1"/>
  <c r="D73" i="1"/>
  <c r="C73" i="1"/>
  <c r="H108" i="1"/>
  <c r="G108" i="1"/>
  <c r="D108" i="1"/>
  <c r="C108" i="1"/>
  <c r="C166" i="1"/>
  <c r="D50" i="1"/>
  <c r="C50" i="1"/>
  <c r="G170" i="1" l="1"/>
  <c r="G173" i="1"/>
  <c r="G172" i="1"/>
  <c r="G171" i="1"/>
  <c r="G201" i="1"/>
  <c r="G199" i="1"/>
  <c r="G194" i="1"/>
  <c r="G192" i="1"/>
  <c r="G190" i="1"/>
  <c r="G178" i="1"/>
  <c r="G176" i="1"/>
  <c r="G175" i="1"/>
  <c r="G50" i="1" l="1"/>
</calcChain>
</file>

<file path=xl/sharedStrings.xml><?xml version="1.0" encoding="utf-8"?>
<sst xmlns="http://schemas.openxmlformats.org/spreadsheetml/2006/main" count="426" uniqueCount="295">
  <si>
    <t>Заплановано</t>
  </si>
  <si>
    <t>Виконано</t>
  </si>
  <si>
    <t>тис. грн.</t>
  </si>
  <si>
    <t>Найменування придбаного обладнання / види робіт</t>
  </si>
  <si>
    <t>Керівник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</si>
  <si>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</si>
  <si>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</si>
  <si>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</si>
  <si>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</si>
  <si>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 xml:space="preserve">(придбання обладнання і предметів довгострокового користування, капітальні ремонти, будівництво, реконструкція,                                                                                                                         реставрація тощо) </t>
  </si>
  <si>
    <t>Назва установи, закладу (об'єкту із зазначенням адреси)</t>
  </si>
  <si>
    <t xml:space="preserve">                    (найменування головного розпорядника бюджетних коштів)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</si>
  <si>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</si>
  <si>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(санація) самотічного каналізаційного колектора Д 400-600 мм від вул. Харківська, 30/1 по вул. Прокоф'єва до КНС-6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</si>
  <si>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</si>
  <si>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</si>
  <si>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</si>
  <si>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</si>
  <si>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 xml:space="preserve">Реконструкція аварійного самотічного колектора Д-400 по вул. Білопільський шлях від КНС-4 до району Тепличного  </t>
  </si>
  <si>
    <t>Реконструкція каналізаційного самопливного колектору Д – 1000 мм по вул.1-ша Набережна р. Стрілка</t>
  </si>
  <si>
    <t>Реконструкція хлорного господарства на очисних спорудах м. Суми з переведенням на гіпохлорит натрію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</si>
  <si>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</si>
  <si>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</si>
  <si>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</si>
  <si>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</si>
  <si>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Будівництво міського пляжу в парку ім. І.М. Кожедуба</t>
  </si>
  <si>
    <t>Будівництво скейт-парку в міському парку                         ім. І.М. Кожедуба</t>
  </si>
  <si>
    <t>Міні - скейтпарк на Роменській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</si>
  <si>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</si>
  <si>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полігону для складування твердих побутових відходів на території В.Бобрицької сільської ради Краснопільського району Сумської області</t>
  </si>
  <si>
    <t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</t>
  </si>
  <si>
    <t>Реконструкція дитячого парку «Казка»</t>
  </si>
  <si>
    <t>Реставрація споруди «Альтанка» в м.Суми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</si>
  <si>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</si>
  <si>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Капітальний ремонт освітлення по вул. Р.Атаманюка, 43 у м. Суми, Сумська область</t>
  </si>
  <si>
    <t>Капітальний ремонт мереж вуличного освітлення в районі житлових будинків по вул. Привокзальній, 3, 7, 9, 11, 13, 15, 17, 18 в м. Суми</t>
  </si>
  <si>
    <t>Капітальний ремонт об’єктів благоустрою - Благоустрій території житлового кварталу по вул. Тополянській у м. Суми, Сумська область</t>
  </si>
  <si>
    <t>Капітальний ремонт об’єкту благоустрою - облаштування скверу "Пам’яті" по вул. Ковпака у м. Суми</t>
  </si>
  <si>
    <t>Капітальний ремонт об’єктів благоустрою - Благоустрій та озеленення території житлового кварталу по вул. Люблінська (біля буд. 5) у м. Суми, Сумська область</t>
  </si>
  <si>
    <t>Капітальний ремонт дороги в районі житлового будинку за № 23 та 23б по вулиці Новомістенська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</si>
  <si>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</si>
  <si>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прибудинкової території в районі житлових будинків по вул. Ярослава Мудрого, 15; Засумській, 11, 13 в м. Суми</t>
  </si>
  <si>
    <t>Капітальний ремонт прибудинкової території в районі житлового будинку по проспекту Шевченка, 2 в м. Суми</t>
  </si>
  <si>
    <t>Будівництво огорожі для Комунальної установи Сумська загальноосвітня школа I-III ступенів №22, імені Ігоря Гольченка Сумської міської ради, вул.Ковпака, 57</t>
  </si>
  <si>
    <t>Реконструкція багатофункціонального спортивного майданчика по вул. Новомістенській, 4, м. Суми</t>
  </si>
  <si>
    <t>Реконструкція дитячого та спортивного майданчику по вул. Рибалко,4 у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</si>
  <si>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(вул.Київська) до перехрестя вул. Слобідської та вул. Вигонопоселенській у м. Суми</t>
  </si>
  <si>
    <t>Капітальний ремонт тротуарів на Центральному кладовищі по вул 20 років Перемоги (сектор 1,2,5 (частково) м.Суми</t>
  </si>
  <si>
    <t xml:space="preserve">Капітальний ремонт об'єкту благоустрою-Встановлення стаціонарних туалетів на кладовищі в районі 40-ї підстанції </t>
  </si>
  <si>
    <t>Капітальний ремонт об'єкту благоустрою-Встановлення стаціонарних туалетів на Ново-Центральному Баранівському кладовищі (сектор №24Г, сектор №150, сектор №210)м.Суми</t>
  </si>
  <si>
    <t>Капітальний ремонт об'єкту благоустрою-Встановлення стаціонарних туалетів наЛучанському кладовищі м.Суми</t>
  </si>
  <si>
    <t>Капітальний ремонт об'єкту благоустрою-Встановлення стаціонарних туалетів на Засумському  кладовищі м.Суми</t>
  </si>
  <si>
    <t>Капітальний ремонт скверу, розташованому на перехресті пр-ту Михайла Лушпи та вул. Харківської</t>
  </si>
  <si>
    <t>Капітальний ремонт об'єкту благоустрою - облаштування скверу "Пам'яті" по вул. Курська</t>
  </si>
  <si>
    <t>Капітальний ремонт скверу "Героїв Небесної Сотні" м.Суми</t>
  </si>
  <si>
    <t>Капітальний ремонт об'єктів благоустрою - облаштування зони відпочинку біля будинків №146/1 та №150 по вул. Герасима Кондратьєва м.Суми</t>
  </si>
  <si>
    <t>Капітальний ремонт дорожнього покриття пішохідних доріжок в парку "Казка"</t>
  </si>
  <si>
    <t>Заміна пошкодженого обладнання на ігровому та спортивному майданчиках в дитячому парку "Казка" м.Суми</t>
  </si>
  <si>
    <t>Відновлення сходів у сквері Дружба</t>
  </si>
  <si>
    <t>Заміна пошкодженого обладнання на  ігровому майданчику по вул. Сєдова, м.Суми</t>
  </si>
  <si>
    <t>Заміна пошкодженого обладнання на ігровому майданчику по вул.Михайлівська, 22, м.Суми</t>
  </si>
  <si>
    <t>Відбудова зруйнованих підпірних стінок по вул. Лермонтова</t>
  </si>
  <si>
    <t>Відбудова зруйнованих підпірних стінок по вул. Троїцька</t>
  </si>
  <si>
    <t>Відбудова зруйнованих підпірних стінок по вул. Прокоф'єва</t>
  </si>
  <si>
    <t>Улаштування сходів від вул. Василівської до вул. Героїв Крут (рішення сесії від 28.02.2018 (депутот Заїка В.І.))</t>
  </si>
  <si>
    <t>Капітальний ремонт об"єктів благоустрою- облаштування зони відпочинку творчої молоді в районі будинку №61 по вул.Ковпака, м.Суми (деп.Татаренко С.О.)</t>
  </si>
  <si>
    <t>Капітальний ремонт сходів та підпірної стінки від майдану Незалежності до вулиці Вільний лужок м.Суми</t>
  </si>
  <si>
    <t xml:space="preserve">Капітальний ремонт мосту через річку Сумку по вул. Горького </t>
  </si>
  <si>
    <t>Капітальний ремонт шляхопроводу через ЗД шляхи ЧРЗ по вул. Привокзальній</t>
  </si>
  <si>
    <t>Капітальний ремонт мосту через р.Сумку по вул. Степана Бандери в м.Суми</t>
  </si>
  <si>
    <t>Капітальний ремонт зупинки громадського транспорту № 6 "Третя  поліклініка" по вул. Іллінська</t>
  </si>
  <si>
    <t>Капітальний ремонт зупинки громадського транспорту № 111 "проспект М.Лушпи " по пр. М.Лушпи</t>
  </si>
  <si>
    <t>Капітальний ремонт зупинки громадського транспорту № 191"вул.О.Береста " по вул.Петропавлівська</t>
  </si>
  <si>
    <t>Капітальний ремонт зупинки громадського транспорту № 4 "вул.Садова " по вул.Іллінська</t>
  </si>
  <si>
    <t>Капітальний ремонт зупинки громадського транспорту № 113 "Дитяча полдіклініка " по  пр. М.Лушпи</t>
  </si>
  <si>
    <t>Капітальний ремонт зупинки громадського транспорту № 192"вул.О.Береста " по вул.Петропавлівська</t>
  </si>
  <si>
    <t>Капітальний ремонт зупинки громадського транспорту № 144"Площа Незалежності  " по вул.Набережна р. Сумки</t>
  </si>
  <si>
    <t>Капітальний ремонт зупинки громадського транспорту № 117 "вул.Інтернаціоналістів " по  пр. М.Лушпи</t>
  </si>
  <si>
    <t>Капітальний ремонт зупинки громадського транспорту № 201 "Місквіськомат " по  вул.Г.Кондратьєва</t>
  </si>
  <si>
    <t>Капітальний ремонт зупинки громадського транспорту № 115 "9-й  мікрорайон" по  пр. М.Лушпи</t>
  </si>
  <si>
    <t>Капітальний ремонт зупинки громадського транспорту № 156 "Кінотеатр "Дружба" по  пр. Т.Шевченка</t>
  </si>
  <si>
    <t>Капітальний ремонт обЄкту благоустрою зупинки громадського транспорту №152 "Міська дитяча лікарня" по вул.Троїцька</t>
  </si>
  <si>
    <t>Капітальний ремонт зупинки громадського транспорту № 311 "Житловий  масив" повул.Ковпака</t>
  </si>
  <si>
    <t>Улаштування майданчику для складування ТПВ між будинками №40, 40/1, 40/2, 46 по вул.Харківській (№29-Новий "Євросмітник" по вул.Харківській) (рішення сесії від 31.01.2018)</t>
  </si>
  <si>
    <t>Улаштування зони відпочинку між вулицею 2-га Північна, вулицею Юрія Липи та провулком Веретинівським (№34-Сквер випускників Добровільної) (рішення сесії від 31.01.18)</t>
  </si>
  <si>
    <t>Улаштування зони відпочинку біля будинку №15 по просп. Михайла Лушпи (№58-Сквер розваг та відпочинку)(рішення сесії від 31.01.2018)</t>
  </si>
  <si>
    <t>Капітальний ремонт пішохідної доріжки від вулиці Ковпака до залізниці</t>
  </si>
  <si>
    <t>Капітальний ремонт тротуарів по          вул. Генерала Чибісова (від вул. Новорічна до буд. № 17 по вул. Генерала Чибісова)</t>
  </si>
  <si>
    <t>Капітальний ремонт тротуарів по  вул. Пушкіна (від вул. Данила Галицького до вул. В'ячеслава Чорновола)</t>
  </si>
  <si>
    <t>Капітальний ремонт тротуарів по          вул. Ярослава Мудрого (від вул. Іллінська до вул. Засумська)</t>
  </si>
  <si>
    <t>Капітальний ремонт тротуару від провулку Спортивного до будинку № 21 по проїзду Спортивному</t>
  </si>
  <si>
    <t>Капітальний ремонт тротуару від будинку № 10 по вул. Миколи Василенка до будинку № 19 по вул. Батуринській</t>
  </si>
  <si>
    <t>Капітальний ремонт тротуарів по площі Привокзальній в м.Суми</t>
  </si>
  <si>
    <t>Капітальний ремонт тротуарів по               вул. Іллінська (від вул. Садова до             вул. Степана Бандери)</t>
  </si>
  <si>
    <t xml:space="preserve">Капітальний ремонт тротуарів по просп. Курському (від вул. Матюшенка до буд. 
№ 39 по просп. Курському)
</t>
  </si>
  <si>
    <t>Капітальний ремонт тротуару від вул. Романа Атаманюка до будинку № 57 по вул. Ковпака</t>
  </si>
  <si>
    <t>Капітальний ремонт тротуарів з улаштуванням велодоріжки по вул. Троїцька (від вул. Леваневського до вул. Новомістенська)</t>
  </si>
  <si>
    <t>Капітальний ремонт тротуарів по                                                       вул. Петропавлівська</t>
  </si>
  <si>
    <t>Капітальний ремонт тротуарів по вул. 1-а Набережна р. Стрілка (від вул. Іллінська до вул. Першотравнева та від пров. 9-го Травня до пл. Покровська)</t>
  </si>
  <si>
    <t>Капітальний ремонт тротуарів по          вул. Харківська (від вул. Сумсько-Київських дивізій до вул. Прокоф'єва та від просп. Михайла Лушпи до мосту через     р. Псел)</t>
  </si>
  <si>
    <t>Улаштування тротуару від вул. Бузкова до вул. Ганнівська</t>
  </si>
  <si>
    <t>Капітальний ремонт тротуару по вул. Марко Вовчок (від вул. Миру до вул. Нижньосироватська)</t>
  </si>
  <si>
    <t>Капітальний ремонт тротуарів по вул. 20 років Перемоги (від Центрального кладовища по вул. 20 років Перемоги до ЦМКЛ № 1 по вул. 20 років Перемоги, 13)</t>
  </si>
  <si>
    <t xml:space="preserve">Капітальний ремонт тротуарів від 
пров. Веретинівського до вул. Раскової
</t>
  </si>
  <si>
    <t>Капітальний ремонт тротуарів  на  Центральному кладовища по вул. 20 років Перемоги (сектор 1,2,5(частково) м.Суми</t>
  </si>
  <si>
    <t>Вузол обліку водопостачання у ЦТП-1 по вул. Харківська, 10</t>
  </si>
  <si>
    <t>Капітальний ремонт вузла обліку водопостачання у ЦТП-2 по вул. Харківська, 23</t>
  </si>
  <si>
    <t>Капітальний ремонт вузла обліку водопостачання у ЦТП-3 по вул. Сумсько-Київських дивізій, 40</t>
  </si>
  <si>
    <t>Капітальний ремонт вузла обліку водопостачання у ЦТП-4 по вул. Сумсько-Київських дивізій, 18</t>
  </si>
  <si>
    <t>Капітальний ремонт вузла обліку водопостачання у ЦТП-6 по вул.Прокоф'єва, 30</t>
  </si>
  <si>
    <t>Капітальний ремонт вузла обліку водопостачання у ЦТП-8 по вул.Харківська, 58</t>
  </si>
  <si>
    <t>Капітальний ремонт вузла обліку водопостачання у ЦТП-10 по  вул.Прокоф'єва, 24</t>
  </si>
  <si>
    <t>Капітальний ремонт вузла обліку водопостачання у ЦТП-13 по просп. Михайла Лушпи, 22</t>
  </si>
  <si>
    <t>Капітальний ремонт вузла обліку водопостачання у ЦТП-14 по просп. Михайла Лушпи, 10</t>
  </si>
  <si>
    <t>Капітальний ремонт вузлаобліку водопостачання у ЦТП-15 по вул. Інтернаціоналістів, 17</t>
  </si>
  <si>
    <t>Капітальний ремонт вузла облікуку водопостачання у ЦТП-16 по вул. Івана Сірка, 41</t>
  </si>
  <si>
    <t>Капітальний ремонт вузла обліку водопостачання у ЦТП-17 по вул. Харківська, 41</t>
  </si>
  <si>
    <t>Капітальний ремонт вузла обліку водопостачання у ЦТП-І8 по просп. Михайла Лушпи, 7</t>
  </si>
  <si>
    <t>Капітальний ремонт вузла обліку водопостачання у ЦТП-19 по просп. Михайла Лушпи, 9</t>
  </si>
  <si>
    <t>Капітальний ремонт вузла обліку водопостачання у ЦТП-21 по вул. Заливна, 1</t>
  </si>
  <si>
    <t xml:space="preserve">Капітальний ремонт вузла обліку водопостачання у ЦТП-22 по просп.  Михайла Лушпи, 47 </t>
  </si>
  <si>
    <t>Капітальний ремонт вузла обліку водопостачання у ЦТП-23 по вул.Харківська, 3</t>
  </si>
  <si>
    <t>Капітальний ремонт вузла обліку  водопостачання у ЦТП-25 по вул. Сергія Табали (Сєвєра), 70</t>
  </si>
  <si>
    <t>Капітальний ремонт вузла обліку водопостачання у ЦТП-26 по вул. Героїв Крут, 76</t>
  </si>
  <si>
    <t>Капітальний ремонт вузла обліку водопостачання у ЦТП-27 по вул. Заливна, 7</t>
  </si>
  <si>
    <t>Капітальний ремонт вузла обліку водопостачання у ЦТП-28 по вул. Сергія Табали  (Сєвєра), 30</t>
  </si>
  <si>
    <t>Капітальний ремонт вузла обліку водопостачання у ЦТП по вул. Леваневського, 26</t>
  </si>
  <si>
    <t>Капітальний ремонт вузла обліку водопостачання у ЦТП по вул. Шишкарівська, 2</t>
  </si>
  <si>
    <t>Капітальний ремонт вузла обліку водопостачання у ЦТП по пров. Лікаря Зіновія Красовицького, 1</t>
  </si>
  <si>
    <t>Капітальний ремонт вузла обліку водопостачання у ЦТП по вул. Інтернаціоналістів, 43</t>
  </si>
  <si>
    <t>Капітальний ремонт вузла обліку водопостачання у ЦТП № 1 по вул. Ковпака, 7</t>
  </si>
  <si>
    <t>Капітальний ремонт вузла обліку  водопостачання у ЦТП № 2 по вул. Романа              Атаманюка, 31</t>
  </si>
  <si>
    <t>Капітальний ремонт вузла обліку водопостачання у ЦТП № 3 по вул. Ковпака, 17</t>
  </si>
  <si>
    <t>Капітальний ремонт вузла обліку водопостачання у ЦТП № 9 по вул. Ковпака, 63</t>
  </si>
  <si>
    <t>Капітальний ремонт вузла обліку водопостачання у ЦТП № 8 по просп. Курський, 39</t>
  </si>
  <si>
    <t>Капітальний ремонт вузла обліку водопостачання у ЦТП по вул. Іллінська,12а</t>
  </si>
  <si>
    <t>Капітальний ремонт вузла обліку водопостачання у ЦТП по вул. Іллінська, 52</t>
  </si>
  <si>
    <t>Капітальний ремонт вузла обліку водопостачання у ЦТП по вул. Лермонтова, 1</t>
  </si>
  <si>
    <t>Капітальний ремонт вузла обліку водопостачання у ЦТП по вул. Лєрмонтова, 2</t>
  </si>
  <si>
    <t>Капітальний ремонт вузла обліку водопостачання у ЦТП по вул. Холодногірська, 1-2</t>
  </si>
  <si>
    <t>Капітальний ремонт вузла обліку водопостачання у ЦТП по вул. Засумська, 2</t>
  </si>
  <si>
    <t>Капітальний ремонт вузла обліку водопостачання у ЦТП  по вул. Металургів, 14</t>
  </si>
  <si>
    <t>Капітальний ремонт вузла обліку водопостачання у ЦТП-24 по вул. Героїв Крут, 36</t>
  </si>
  <si>
    <t>Встановлення вузла обліку водопостачання</t>
  </si>
  <si>
    <t>Виготовлення ПКД</t>
  </si>
  <si>
    <t>Капітальний  ремонт тротуарів</t>
  </si>
  <si>
    <t>Улаштування майданчику для складування ТПВ</t>
  </si>
  <si>
    <t>Улаштування  зони відпочинку</t>
  </si>
  <si>
    <t>Улаштування  зони відпочинку з різними майданчиками</t>
  </si>
  <si>
    <t xml:space="preserve">Встановлення павільйонів </t>
  </si>
  <si>
    <t>Капітальний ремонт мосту</t>
  </si>
  <si>
    <t>Улаштування сходів</t>
  </si>
  <si>
    <t>Відбудова підпірних стінок</t>
  </si>
  <si>
    <t>Заміна обладнання на ігровому майданчику</t>
  </si>
  <si>
    <t xml:space="preserve">Відновлення сходів </t>
  </si>
  <si>
    <t xml:space="preserve">Капітальний ремонт дорожнього покриття </t>
  </si>
  <si>
    <t>Улаштування зони відпочинку</t>
  </si>
  <si>
    <t>Улаштування скверу</t>
  </si>
  <si>
    <t>Капітальний ремонт скверу</t>
  </si>
  <si>
    <t>Встановлення туалетів</t>
  </si>
  <si>
    <t>Капітальний ремонт тротуарів</t>
  </si>
  <si>
    <t>Реконструкція колектору</t>
  </si>
  <si>
    <t>Реконструкція багатофункціонального спортивного майданчика</t>
  </si>
  <si>
    <t>Будівництво огорожі</t>
  </si>
  <si>
    <t>Капітальний ремонт освітлення</t>
  </si>
  <si>
    <t>Реконструкція полігону</t>
  </si>
  <si>
    <t>Будівництво  міні- скейпарку</t>
  </si>
  <si>
    <t xml:space="preserve">Будівництво скейт-парку </t>
  </si>
  <si>
    <t xml:space="preserve">Будівництво міського пляжу </t>
  </si>
  <si>
    <t>Реконструкція  відповідних технологічних  вузлів  та обладнання  міських очисних  споруд: решіток  у грабельній</t>
  </si>
  <si>
    <t>Реконструкція хлорного господарства на очисних спорудах з переведенням на гіпохлорит натрію</t>
  </si>
  <si>
    <t>Будівництво кабельної лінії електроживлення (резервний кабель) каналізаційно – насосної станції</t>
  </si>
  <si>
    <t>Будівництво  зливної каналізації по   ул. Косівщинській, вул. Кавалерідзе,  вул. Нахімова, вул. Дарвіна, вул. Жуковського,                                       вул. Макаренка</t>
  </si>
  <si>
    <t>Капітальний ремонт  електричних мереж вуличного  освітлення по проспекту Курському</t>
  </si>
  <si>
    <t xml:space="preserve">Капітальний ремонт  електричних мереж вуличного  освітлення </t>
  </si>
  <si>
    <t>Капітальний ремонт діючого каналізаційного колектора Д-500 по вул.Ремісничій</t>
  </si>
  <si>
    <t>Влаштування пандусів до житлового будинку      № 25 по вул. Інтернаціоналістів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</si>
  <si>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</si>
  <si>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</si>
  <si>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</si>
  <si>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житлового будинку з влаштуванням пандусу по вул. Харківська, 1/1 (4-й під'їзд)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</si>
  <si>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</si>
  <si>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Влаштування пандусів до житлового будинку № 2/6 по вул. Котляревського</t>
  </si>
  <si>
    <t>Реконструкція  об'єктів  житлово- комунального господарства: влаштування пандусів до житлового будинку за адресою: просп. М.Лушпи                        № 29 м. 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</si>
  <si>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</si>
  <si>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Реконструкція системи електрозабезпечення 48-квартирного будинку по вулиці Холодногірська, 30/1 м. Суми</t>
  </si>
  <si>
    <t xml:space="preserve">Влаштування пандусу до житлового будинку </t>
  </si>
  <si>
    <t>Реконструкція системи електрозабезпечення</t>
  </si>
  <si>
    <t>Реставрація покрівлі та фасаду житлового будинку по вул.Соборна, 32 в м. Суми</t>
  </si>
  <si>
    <t>Реставрація покрівлі</t>
  </si>
  <si>
    <r>
      <t xml:space="preserve">Інформація про видатки бюджету розвитку за 2018 рік по </t>
    </r>
    <r>
      <rPr>
        <b/>
        <sz val="14"/>
        <color theme="1"/>
        <rFont val="Times New Roman"/>
        <family val="1"/>
        <charset val="204"/>
      </rPr>
      <t>Департаменту інфраструктури міста Сумської міської ради</t>
    </r>
  </si>
  <si>
    <t>Капітальний ремонт житлових будинків, в тому числі ОСББ</t>
  </si>
  <si>
    <t>Проведення капітального ремонту житлових будинків</t>
  </si>
  <si>
    <t>Співфінансування капітального ремонту житлових будинків об’єднань співвласників багатоквартирних будинків та ЖБК</t>
  </si>
  <si>
    <t>Проведення експертного обстеження (технічного діагностування) ліфтів</t>
  </si>
  <si>
    <t>Проведення капітального ремонту ліфтів</t>
  </si>
  <si>
    <t>Співфінансування капітального ремонту ліфтів об’єднань співвласників багатоквартирних будинків та ЖБК</t>
  </si>
  <si>
    <t xml:space="preserve">Капремонт житлового фонду: капремонт внутрішньобудинкових інженерних мереж житлового будинку №4 по вул.Менделєєва  </t>
  </si>
  <si>
    <t>Капремонт житлового фонду: капремонт мереж теплопостачання, встановлення індивідуального теплового пункту житлового будинку по вул. Іллінська,52/2 в м.Суми.</t>
  </si>
  <si>
    <t>Капремонт житлового фонду: капремонт інженерних мереж та покрівлі житлового будинку по вул. Рибалка,8 в м.Суми</t>
  </si>
  <si>
    <t>Капремонт житлового фонду: капремонт ліфту, місць загального користування та покрівлі житлового будинку № 14 по вул.Засумська в м.Суми.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</si>
  <si>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</si>
  <si>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житлового фонду: капремонт фасаду житлового будинку  по вул. Бельгійська, 2 в  м. Суми</t>
  </si>
  <si>
    <t>Капітальний ремонт житлового фонду: капремонт фасаду житлового будинку  по вул. Бельгійська, 4 в  м. Суми</t>
  </si>
  <si>
    <t>Капітальний ремонт житлового фонду: капремонт фасаду, заміна вікон в під"їздах  житлового будинку  по     вул. Іллінська, 12/1 в м. Суми</t>
  </si>
  <si>
    <t>Капітальний ремонт житлового фонду: капремонт водостічної системи житлового будинку  по           вул. Робітнича, 84 в м. Суми</t>
  </si>
  <si>
    <t>Капітальний ремонт житлового фонду: капремонт фасаду, заміна вікон в під"їздах житлового будинку  по        вул. Іллінська, 12 в м. Суми</t>
  </si>
  <si>
    <t>Капітальний ремонт житлового фонду: заміна  вікон в під"їздах, капремонт водостічної системи житлового будинку  по вул. Першотравнева, 31 в м. Суми</t>
  </si>
  <si>
    <t>Капітальний ремонт житлового фонду: заміна вікон в під"їздах житлового будинку  по вул. Першотравнева, 33 в м. Суми</t>
  </si>
  <si>
    <t>Капітальний ремонт житлового фонду: заміна вікон в під"їздах житлового будинку  по вул. Ярослава Мудрого, 68 в м. Суми</t>
  </si>
  <si>
    <t>Капітальний ремонт житлового фонду: заміна вікон в під"їздах житлового будинку  по вул. Ярослава Мудрого, 70 в м. Суми</t>
  </si>
  <si>
    <t>Капітальний ремонт житлового фонду: капремонт водостічної системи, заміна вікон в під"їздах житлового будинку  по вул. Першотравнева, 24 в м. Суми</t>
  </si>
  <si>
    <t>Капітальний ремонт житлового фонду: заміна вікон в під"їздах житлового будинку  по вул. Данила Галицького, 65а в м. Суми</t>
  </si>
  <si>
    <t>Капітальний ремонт житлового фонду: капремонт водостічної системи, заміна вікон в під"їздах житлового будинку  по вул. Данила Галицького, 69 в м. Суми</t>
  </si>
  <si>
    <t>Капітальний ремонт житлового фонду: капремонт фасаду, капремонт водостічної системи житлового будинку  по вул. Робітнича, 67 в м. Суми</t>
  </si>
  <si>
    <t>Капітальний ремонт житлового фонду: капремонт житлового будинку по вул. Троїцька, 41 в м.Суми</t>
  </si>
  <si>
    <t>Капітальний ремонт житлового фонду: капремонт покрівлі житлового будинку по вул. Заливна, 39 в м.Суми</t>
  </si>
  <si>
    <t>Капітальний ремонт житлового фонду: капремонт водостічної системи, капремонт фасаду житлового будинку по вул.Римського-Корсакова, 4 в м.Суми</t>
  </si>
  <si>
    <t>Капітальний ремонт житлового фонду: капремонт водостічної системи, капремонт фасаду житлового будинку по вул. Нижньосироватська, 52 в м.Суми</t>
  </si>
  <si>
    <t>Капітальний ремонт житлового фонду: капремонт  водостічної системи, капремонт фасаду житлового будинку по вул. Нижньосироватська, 54 в м.Суми</t>
  </si>
  <si>
    <t>Капітальний ремонт житлового фонду: заміна вікон в під"їздах житлового будинку по вул.Троїцька, 21 в м.Суми</t>
  </si>
  <si>
    <t>Капітальний ремонт житлового фонду: капремонт  фасаду житлового будинку по провулку Інститутський, 7 в м.Суми</t>
  </si>
  <si>
    <t xml:space="preserve">Капітальний ремонт житлового фонду: капремонт  фасаду, заміна вікон в під"їздах житлового будинку по вул. Іллінська, 10 в м.Суми </t>
  </si>
  <si>
    <t>Капітальний ремонт житлового фонду:заміна вікон в під"їздах житлового будинку по вул. Котляревського, 2/2 в м.Суми</t>
  </si>
  <si>
    <t>Капітальний ремонт житлового фонду: заміна вікон в під"їздах житлового будинку по вул. Робітнича, 92 в м.Суми</t>
  </si>
  <si>
    <t>Капітальний ремонт житлового фонду: заміна вікон в під"їздах житлового будинку по вул. Робітнича, 94 в м.Суми</t>
  </si>
  <si>
    <t>Капітальний ремонт житлового фонду: капремонт фасаду житлового будинку по провулку Інститутський, 4 в м.Суми</t>
  </si>
  <si>
    <t xml:space="preserve">Капітальний ремонт житлового фонду: капремонт  покрівлі та зовнішнього водостоку житлового будинку по вул.Робітнича, 84 в м.Суми </t>
  </si>
  <si>
    <t>Капітальний ремонт житлового фонду: капремонт покрівлі та підїздів житлового будинку по просп. Курський, 39 в м.Суми</t>
  </si>
  <si>
    <t>Капітальний ремонт житлового фонду: капремонт інженерних мереж житлового будинку по вул.Троїцька, 29 в м.Суми</t>
  </si>
  <si>
    <t xml:space="preserve"> Капітальний ремонт житлового фонду: капремонт  водостічної системи, капремонт фасаду житлового будинку по провулку Інститутський, 3 в м.Суми</t>
  </si>
  <si>
    <t>Капітальний ремонт житлового фонду: капремонт фасаду житлового будинку №2/8 по вул. Котляревського в м. Суми</t>
  </si>
  <si>
    <t>Капітальний ремонт житлового фонду: капремонт фасаду житлового будинку №1/1 по вул. Котляревського в м. Суми</t>
  </si>
  <si>
    <t>Капітальний ремонт житлового фонду: капремонт фасаду житлового будинку №2/3 по вул. Котляревського в м. Суми</t>
  </si>
  <si>
    <t>Капітальний ремонт житлового фонду: капремонт фасаду житлового будинку №2/5 по вул. Котляревського в м. Суми</t>
  </si>
  <si>
    <t>Капітальний ремонт житлового фонду: капремонт фасаду житлового будинку № 59 по вул. Романа Атаманюка в м. Суми</t>
  </si>
  <si>
    <t>Капітальний ремонт житлового фонду: капремонт фасаду житлового будинку № 2/7 по вул. Котляревського в м. Суми</t>
  </si>
  <si>
    <t>Капітальний ремонт житлового фонду: капремонт водостічної системи, заміна вікон в під'їздах житлового будинку, капремонт фасаду житлового будинку № 2 по вул.Богуна в м. Суми</t>
  </si>
  <si>
    <t>Капітальний ремонт житлового фонду: капремонт фасаду, заміна вікон в під'їздах житлового будинку, капремонт місць загального користування житлового будинку №4 по вул. Менделєєва в  м. Суми</t>
  </si>
  <si>
    <t>Капітальний ремонт житлового фонду: капремонт ганків житлового будинку  по вул. Ярослава Мудрого, 15 в м. Суми</t>
  </si>
  <si>
    <t xml:space="preserve">Капітальний ремонт житлового фонду: капремонт місць загального користування житлового будинку по вул.Охтирська, 11 в м.Суми </t>
  </si>
  <si>
    <t>В.І Павленко</t>
  </si>
  <si>
    <t>Іваненко,  700597</t>
  </si>
  <si>
    <t>Капітальний ремонт дороги</t>
  </si>
  <si>
    <t>Виготовлення ПКД та Тех.нагляд</t>
  </si>
  <si>
    <t>капремонт внутрішньобудинкових інженерних мереж</t>
  </si>
  <si>
    <t>капремонт мереж теплопостачання, встановлення індивідуального теплового пункту</t>
  </si>
  <si>
    <t>капремонт інженерних мереж та покрівлі</t>
  </si>
  <si>
    <t xml:space="preserve">капремонт ліфту, місць загального користування та покрівлі </t>
  </si>
  <si>
    <t xml:space="preserve">капремонт фасаду житлового будинку </t>
  </si>
  <si>
    <t xml:space="preserve"> капремонт фасаду житлового будинку</t>
  </si>
  <si>
    <t xml:space="preserve"> капремонт водостічної системи житлового будинку</t>
  </si>
  <si>
    <t>капремонт водостічної системи, капремонт фасаду житлового будинку</t>
  </si>
  <si>
    <t xml:space="preserve">капремонт  водостічної системи, капремонт фасаду житлового будинку </t>
  </si>
  <si>
    <t>капремонт  фасаду житлового будинку</t>
  </si>
  <si>
    <t>капремонт фасаду житлового будинку</t>
  </si>
  <si>
    <t xml:space="preserve"> капремонт покрівлі та підїздів житлового будинку</t>
  </si>
  <si>
    <t>Тех.нагляд</t>
  </si>
  <si>
    <t>Реконструкція</t>
  </si>
  <si>
    <t>Благоустрій території житлового кварталу</t>
  </si>
  <si>
    <t>Капітальний ремонт мереж вуличного освітлення</t>
  </si>
  <si>
    <t>Благоустрій та озеленення території житлового кварталу</t>
  </si>
  <si>
    <t>Капітальний ремонт прибудинкової території</t>
  </si>
  <si>
    <t xml:space="preserve">Реконструкція дитячого та спортивного майданчику </t>
  </si>
  <si>
    <t>Капітальний ремонт сходів та підпірної стінк</t>
  </si>
  <si>
    <t xml:space="preserve">капремонт водостічної системи, капремонт фасаду житлового будинку </t>
  </si>
  <si>
    <t>капремонт фасаду, заміна вікон в під"їздах  житлового будинку</t>
  </si>
  <si>
    <t xml:space="preserve">капремонт фасаду, заміна вікон в під"їздах житлового будинку </t>
  </si>
  <si>
    <t>заміна  вікон в під"їздах, капремонт водостічної системи житлового будинку</t>
  </si>
  <si>
    <t xml:space="preserve">заміна вікон в під"їздах житлового будинку </t>
  </si>
  <si>
    <t>заміна вікон в під"їздах житлового будинку</t>
  </si>
  <si>
    <t xml:space="preserve">капремонт водостічної системи, заміна вікон в під"їздах житлового будинку  </t>
  </si>
  <si>
    <t>капремонт водостічної системи, заміна вікон в під"їздах житлового будинку</t>
  </si>
  <si>
    <t>капремонт фасаду, капремонт водостічної системи житлового будинку</t>
  </si>
  <si>
    <t>капремонт житлового будинку</t>
  </si>
  <si>
    <t>капремонт покрівлі житлового будинку</t>
  </si>
  <si>
    <t>капремонт  фасаду, заміна вікон в під"їздах житлового будинку</t>
  </si>
  <si>
    <t xml:space="preserve"> заміна вікон в під"їздах житлового будинку</t>
  </si>
  <si>
    <t>капремонт  покрівлі та зовнішнього водостоку житлового будинку</t>
  </si>
  <si>
    <t>капремонт інженерних мереж житлового будинку</t>
  </si>
  <si>
    <t>капремонт  водостічної системи, капремонт фасаду житлового будинку</t>
  </si>
  <si>
    <t>капремонт водостічної системи, заміна вікон в під'їздах житлового будинку</t>
  </si>
  <si>
    <t>капремонт фасаду, заміна вікон в під'їздах житлового будинку, капремонт місць загального користування</t>
  </si>
  <si>
    <t xml:space="preserve">капремонт ганків житлового будинку </t>
  </si>
  <si>
    <t>капремонт місць загального користування житлового будинку</t>
  </si>
  <si>
    <t>РАЗОМ</t>
  </si>
  <si>
    <t>Встановлення лічильника тепла за адресою вул.Романа Атаманюка, 43А</t>
  </si>
  <si>
    <t>Встановлення лічильника тепла</t>
  </si>
  <si>
    <t>Капітальний ремонт вузла водопостачання у ЦТП-5 по вул.Прокоф'єва, 15, вул.Харківська, 46, у ЦТП-9 по вул. Харківська, 25, у ЦТП-11 по  вул.Прокоф'єва, 31, у ЦТП–12 по вул.Прокоф'єва, 36, ЦТП по вул. Герасима Кондратьєва, 4,  вул. Петропавлівська, 125, вул. Герасима  Кондратьєва, 48, вул. Герасима Кондратьєва, 136, вул. Нижньосироватська, 52, пров. Громадянський, 4а, ЦТП № 4 по  вул. Ковпака, 47, ЦТП № 5 по вул. Романа Атаманюка, 21, ЦТП № 6 по вул. Матюшенка, 4, ЦТП № 7 по вул. Ковпака, 24, ЦТП по вул. Іллінська, 51, ЦТП по вул. Холодногірська, 3, у котельні по вул. Нахімова, 30, по вул.Косівщинська,96, у с. Веретенівка, по вул. Герасима Кондратьєва, 25/1</t>
  </si>
  <si>
    <t>Капітальний ремонт вузла водопостачання у котельні по вул. Санаторна,3</t>
  </si>
  <si>
    <t>Встановлення вузла водопостачання</t>
  </si>
  <si>
    <t xml:space="preserve">Капітальний ремонт приміщення вул.Горького, 21 (3 поверх) -встановлення металопластикової перегородки м.Суми </t>
  </si>
  <si>
    <t>Капітальний ремонт приміщення</t>
  </si>
  <si>
    <t>Капітальний ремонт електричних мереж вуличного освітлення</t>
  </si>
  <si>
    <t>Капітальне будівництво артсвердловини, водонапірної башти, водопровідної мережі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</si>
</sst>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.0"/>
    <numFmt numFmtId="166" formatCode="#,##0.00000"/>
    <numFmt numFmtId="167" formatCode="#,##0.0"/>
    <numFmt numFmtId="168" formatCode="#,##0.0_ ;[Red]\-#,##0.0\ "/>
    <numFmt numFmtId="169" formatCode="#,##0_ ;[Red]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</font>
    <font>
      <sz val="8"/>
      <name val="Calibri"/>
      <family val="2"/>
      <scheme val="minor"/>
    </font>
    <font>
      <sz val="8"/>
      <name val="Calibri"/>
      <family val="2"/>
      <charset val="204"/>
    </font>
    <font>
      <sz val="8"/>
      <color rgb="FFFF0000"/>
      <name val="Calibri"/>
      <family val="2"/>
      <scheme val="minor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4" fillId="2" borderId="0" xfId="0" applyFont="1" applyFill="1"/>
    <xf numFmtId="0" fontId="8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horizontal="justify" vertical="center" wrapText="1"/>
    </xf>
    <xf numFmtId="166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8" fontId="11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19" fillId="0" borderId="0" xfId="0" applyFont="1"/>
    <xf numFmtId="0" fontId="20" fillId="0" borderId="0" xfId="0" applyFont="1"/>
    <xf numFmtId="0" fontId="7" fillId="0" borderId="5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168" fontId="18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166" fontId="12" fillId="3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vertical="center"/>
    </xf>
    <xf numFmtId="164" fontId="12" fillId="3" borderId="1" xfId="1" applyFont="1" applyFill="1" applyBorder="1" applyAlignment="1">
      <alignment vertical="center"/>
    </xf>
    <xf numFmtId="166" fontId="12" fillId="3" borderId="1" xfId="1" applyNumberFormat="1" applyFont="1" applyFill="1" applyBorder="1" applyAlignment="1">
      <alignment vertical="center"/>
    </xf>
    <xf numFmtId="166" fontId="16" fillId="3" borderId="1" xfId="0" applyNumberFormat="1" applyFont="1" applyFill="1" applyBorder="1"/>
    <xf numFmtId="167" fontId="11" fillId="3" borderId="1" xfId="1" applyNumberFormat="1" applyFont="1" applyFill="1" applyBorder="1" applyAlignment="1">
      <alignment horizontal="center" vertical="center"/>
    </xf>
    <xf numFmtId="167" fontId="11" fillId="3" borderId="1" xfId="1" applyNumberFormat="1" applyFont="1" applyFill="1" applyBorder="1" applyAlignment="1">
      <alignment horizontal="right" vertical="center" wrapText="1"/>
    </xf>
    <xf numFmtId="167" fontId="11" fillId="3" borderId="1" xfId="1" applyNumberFormat="1" applyFont="1" applyFill="1" applyBorder="1" applyAlignment="1">
      <alignment vertical="center" wrapText="1"/>
    </xf>
    <xf numFmtId="166" fontId="11" fillId="3" borderId="1" xfId="1" applyNumberFormat="1" applyFont="1" applyFill="1" applyBorder="1" applyAlignment="1">
      <alignment vertical="center"/>
    </xf>
    <xf numFmtId="167" fontId="11" fillId="3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 wrapText="1"/>
    </xf>
    <xf numFmtId="167" fontId="11" fillId="3" borderId="1" xfId="0" applyNumberFormat="1" applyFont="1" applyFill="1" applyBorder="1" applyAlignment="1">
      <alignment horizontal="center" vertical="center"/>
    </xf>
    <xf numFmtId="166" fontId="12" fillId="3" borderId="1" xfId="1" applyNumberFormat="1" applyFont="1" applyFill="1" applyBorder="1" applyAlignment="1">
      <alignment vertical="center" wrapText="1"/>
    </xf>
    <xf numFmtId="166" fontId="17" fillId="3" borderId="1" xfId="1" applyNumberFormat="1" applyFont="1" applyFill="1" applyBorder="1" applyAlignment="1">
      <alignment vertical="center" wrapText="1"/>
    </xf>
    <xf numFmtId="166" fontId="18" fillId="3" borderId="1" xfId="1" applyNumberFormat="1" applyFont="1" applyFill="1" applyBorder="1" applyAlignment="1">
      <alignment vertical="center" wrapText="1"/>
    </xf>
    <xf numFmtId="166" fontId="14" fillId="3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7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6" fontId="13" fillId="2" borderId="4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/>
    </xf>
    <xf numFmtId="167" fontId="11" fillId="2" borderId="3" xfId="0" applyNumberFormat="1" applyFont="1" applyFill="1" applyBorder="1" applyAlignment="1">
      <alignment horizontal="center" vertical="center" wrapText="1"/>
    </xf>
    <xf numFmtId="167" fontId="15" fillId="2" borderId="3" xfId="0" applyNumberFormat="1" applyFont="1" applyFill="1" applyBorder="1" applyAlignment="1">
      <alignment horizontal="center" vertical="center" wrapText="1"/>
    </xf>
    <xf numFmtId="167" fontId="14" fillId="2" borderId="4" xfId="0" applyNumberFormat="1" applyFont="1" applyFill="1" applyBorder="1" applyAlignment="1">
      <alignment horizontal="center"/>
    </xf>
    <xf numFmtId="167" fontId="11" fillId="2" borderId="4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67" fontId="14" fillId="2" borderId="5" xfId="0" applyNumberFormat="1" applyFont="1" applyFill="1" applyBorder="1" applyAlignment="1">
      <alignment horizontal="center"/>
    </xf>
    <xf numFmtId="167" fontId="11" fillId="2" borderId="5" xfId="0" applyNumberFormat="1" applyFont="1" applyFill="1" applyBorder="1" applyAlignment="1">
      <alignment horizontal="center" vertical="center" wrapText="1"/>
    </xf>
    <xf numFmtId="167" fontId="15" fillId="2" borderId="5" xfId="0" applyNumberFormat="1" applyFont="1" applyFill="1" applyBorder="1" applyAlignment="1">
      <alignment horizontal="center"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67" fontId="14" fillId="2" borderId="1" xfId="0" applyNumberFormat="1" applyFont="1" applyFill="1" applyBorder="1"/>
    <xf numFmtId="0" fontId="16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8" fontId="11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22" fillId="0" borderId="0" xfId="0" applyFont="1"/>
    <xf numFmtId="168" fontId="8" fillId="2" borderId="1" xfId="0" applyNumberFormat="1" applyFont="1" applyFill="1" applyBorder="1"/>
    <xf numFmtId="169" fontId="11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topLeftCell="A213" zoomScaleNormal="100" workbookViewId="0">
      <selection activeCell="F217" sqref="F217"/>
    </sheetView>
  </sheetViews>
  <sheetFormatPr defaultRowHeight="15" x14ac:dyDescent="0.25"/>
  <cols>
    <col min="1" max="1" width="26.85546875" customWidth="1"/>
    <col min="2" max="2" width="26.7109375" customWidth="1"/>
    <col min="3" max="3" width="12.42578125" customWidth="1"/>
    <col min="4" max="4" width="13.28515625" customWidth="1"/>
    <col min="5" max="5" width="11.42578125" customWidth="1"/>
    <col min="6" max="7" width="13.5703125" customWidth="1"/>
    <col min="8" max="8" width="13.7109375" bestFit="1" customWidth="1"/>
    <col min="9" max="9" width="11" customWidth="1"/>
    <col min="10" max="10" width="16.85546875" customWidth="1"/>
  </cols>
  <sheetData>
    <row r="1" spans="1:10" ht="31.5" customHeight="1" x14ac:dyDescent="0.3">
      <c r="A1" s="43" t="s">
        <v>190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9.5" customHeight="1" x14ac:dyDescent="0.25">
      <c r="A2" s="7"/>
      <c r="B2" s="8"/>
      <c r="C2" s="9"/>
      <c r="D2" s="9"/>
      <c r="E2" s="45" t="s">
        <v>11</v>
      </c>
      <c r="F2" s="45"/>
      <c r="G2" s="45"/>
      <c r="H2" s="45"/>
      <c r="I2" s="45"/>
      <c r="J2" s="9"/>
    </row>
    <row r="3" spans="1:10" ht="35.25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6" customHeight="1" x14ac:dyDescent="0.25">
      <c r="A4" s="7"/>
      <c r="B4" s="7"/>
      <c r="C4" s="7"/>
      <c r="D4" s="7"/>
      <c r="E4" s="7"/>
      <c r="F4" s="7"/>
      <c r="G4" s="7"/>
      <c r="H4" s="10"/>
      <c r="I4" s="10"/>
      <c r="J4" s="10"/>
    </row>
    <row r="5" spans="1:10" x14ac:dyDescent="0.25">
      <c r="A5" s="10"/>
      <c r="B5" s="10"/>
      <c r="C5" s="10"/>
      <c r="D5" s="10"/>
      <c r="E5" s="10"/>
      <c r="F5" s="10"/>
      <c r="G5" s="8"/>
      <c r="H5" s="8"/>
      <c r="I5" s="8"/>
      <c r="J5" s="11" t="s">
        <v>2</v>
      </c>
    </row>
    <row r="6" spans="1:10" ht="18" customHeight="1" x14ac:dyDescent="0.25">
      <c r="A6" s="48" t="s">
        <v>10</v>
      </c>
      <c r="B6" s="48" t="s">
        <v>3</v>
      </c>
      <c r="C6" s="48" t="s">
        <v>0</v>
      </c>
      <c r="D6" s="48"/>
      <c r="E6" s="48"/>
      <c r="F6" s="48"/>
      <c r="G6" s="48" t="s">
        <v>1</v>
      </c>
      <c r="H6" s="48"/>
      <c r="I6" s="48"/>
      <c r="J6" s="48"/>
    </row>
    <row r="7" spans="1:10" ht="22.5" x14ac:dyDescent="0.25">
      <c r="A7" s="49"/>
      <c r="B7" s="49"/>
      <c r="C7" s="12" t="s">
        <v>5</v>
      </c>
      <c r="D7" s="13" t="s">
        <v>6</v>
      </c>
      <c r="E7" s="13" t="s">
        <v>7</v>
      </c>
      <c r="F7" s="13" t="s">
        <v>8</v>
      </c>
      <c r="G7" s="12" t="s">
        <v>5</v>
      </c>
      <c r="H7" s="13" t="s">
        <v>6</v>
      </c>
      <c r="I7" s="13" t="s">
        <v>7</v>
      </c>
      <c r="J7" s="13" t="s">
        <v>8</v>
      </c>
    </row>
    <row r="8" spans="1:10" s="78" customFormat="1" ht="56.25" x14ac:dyDescent="0.25">
      <c r="A8" s="75" t="s">
        <v>172</v>
      </c>
      <c r="B8" s="76" t="s">
        <v>144</v>
      </c>
      <c r="C8" s="20">
        <f>D8+E8</f>
        <v>254.893</v>
      </c>
      <c r="D8" s="20">
        <v>254.893</v>
      </c>
      <c r="E8" s="77"/>
      <c r="F8" s="77"/>
      <c r="G8" s="77"/>
      <c r="H8" s="77"/>
      <c r="I8" s="77"/>
      <c r="J8" s="77"/>
    </row>
    <row r="9" spans="1:10" s="78" customFormat="1" ht="90" x14ac:dyDescent="0.25">
      <c r="A9" s="75" t="s">
        <v>22</v>
      </c>
      <c r="B9" s="76" t="s">
        <v>144</v>
      </c>
      <c r="C9" s="20">
        <f>D9+E9</f>
        <v>338.02</v>
      </c>
      <c r="D9" s="20">
        <v>338.02</v>
      </c>
      <c r="E9" s="77"/>
      <c r="F9" s="77"/>
      <c r="G9" s="77"/>
      <c r="H9" s="77"/>
      <c r="I9" s="77"/>
      <c r="J9" s="77"/>
    </row>
    <row r="10" spans="1:10" s="78" customFormat="1" ht="56.25" x14ac:dyDescent="0.25">
      <c r="A10" s="75" t="s">
        <v>23</v>
      </c>
      <c r="B10" s="76" t="s">
        <v>144</v>
      </c>
      <c r="C10" s="20">
        <f>D10+E10</f>
        <v>280</v>
      </c>
      <c r="D10" s="20">
        <v>280</v>
      </c>
      <c r="E10" s="79"/>
      <c r="F10" s="79"/>
      <c r="G10" s="79"/>
      <c r="H10" s="79"/>
      <c r="I10" s="77"/>
      <c r="J10" s="77"/>
    </row>
    <row r="11" spans="1:10" s="78" customFormat="1" ht="56.25" x14ac:dyDescent="0.25">
      <c r="A11" s="75" t="s">
        <v>24</v>
      </c>
      <c r="B11" s="76" t="s">
        <v>144</v>
      </c>
      <c r="C11" s="20">
        <f>D11+E11</f>
        <v>108.164</v>
      </c>
      <c r="D11" s="20">
        <v>108.164</v>
      </c>
      <c r="E11" s="79"/>
      <c r="F11" s="79"/>
      <c r="G11" s="79"/>
      <c r="H11" s="79"/>
      <c r="I11" s="77"/>
      <c r="J11" s="77"/>
    </row>
    <row r="12" spans="1:10" s="78" customFormat="1" ht="45" x14ac:dyDescent="0.25">
      <c r="A12" s="75" t="s">
        <v>12</v>
      </c>
      <c r="B12" s="80" t="s">
        <v>171</v>
      </c>
      <c r="C12" s="20">
        <f>D12+E12</f>
        <v>970</v>
      </c>
      <c r="D12" s="20">
        <v>970</v>
      </c>
      <c r="E12" s="20"/>
      <c r="F12" s="20"/>
      <c r="G12" s="20">
        <v>959.95010000000002</v>
      </c>
      <c r="H12" s="20">
        <v>959.95010000000002</v>
      </c>
      <c r="I12" s="81"/>
      <c r="J12" s="77"/>
    </row>
    <row r="13" spans="1:10" s="78" customFormat="1" ht="56.25" x14ac:dyDescent="0.25">
      <c r="A13" s="75" t="s">
        <v>13</v>
      </c>
      <c r="B13" s="76" t="s">
        <v>144</v>
      </c>
      <c r="C13" s="20">
        <f>D13+E13</f>
        <v>210.91210000000001</v>
      </c>
      <c r="D13" s="20">
        <v>210.91210000000001</v>
      </c>
      <c r="E13" s="20"/>
      <c r="F13" s="20"/>
      <c r="G13" s="20">
        <v>210.91210000000001</v>
      </c>
      <c r="H13" s="20">
        <v>210.91210000000001</v>
      </c>
      <c r="I13" s="81"/>
      <c r="J13" s="77"/>
    </row>
    <row r="14" spans="1:10" s="78" customFormat="1" ht="78.75" x14ac:dyDescent="0.25">
      <c r="A14" s="75" t="s">
        <v>14</v>
      </c>
      <c r="B14" s="76" t="s">
        <v>144</v>
      </c>
      <c r="C14" s="20">
        <f>D14+E14</f>
        <v>233.06268</v>
      </c>
      <c r="D14" s="20">
        <v>233.06268</v>
      </c>
      <c r="E14" s="20"/>
      <c r="F14" s="20"/>
      <c r="G14" s="20">
        <v>233.06268</v>
      </c>
      <c r="H14" s="20">
        <v>233.06268</v>
      </c>
      <c r="I14" s="81"/>
      <c r="J14" s="77"/>
    </row>
    <row r="15" spans="1:10" s="78" customFormat="1" ht="32.25" customHeight="1" x14ac:dyDescent="0.25">
      <c r="A15" s="82" t="s">
        <v>15</v>
      </c>
      <c r="B15" s="83" t="s">
        <v>144</v>
      </c>
      <c r="C15" s="84">
        <v>237.3</v>
      </c>
      <c r="D15" s="84">
        <v>237.3</v>
      </c>
      <c r="E15" s="84"/>
      <c r="F15" s="84"/>
      <c r="G15" s="84">
        <v>228.9</v>
      </c>
      <c r="H15" s="84">
        <v>228.9</v>
      </c>
      <c r="I15" s="85"/>
      <c r="J15" s="85"/>
    </row>
    <row r="16" spans="1:10" s="78" customFormat="1" ht="22.5" customHeight="1" x14ac:dyDescent="0.25">
      <c r="A16" s="82"/>
      <c r="B16" s="83"/>
      <c r="C16" s="84"/>
      <c r="D16" s="84"/>
      <c r="E16" s="84"/>
      <c r="F16" s="84"/>
      <c r="G16" s="84"/>
      <c r="H16" s="84"/>
      <c r="I16" s="85"/>
      <c r="J16" s="85"/>
    </row>
    <row r="17" spans="1:10" s="78" customFormat="1" ht="67.5" x14ac:dyDescent="0.25">
      <c r="A17" s="75" t="s">
        <v>16</v>
      </c>
      <c r="B17" s="76" t="s">
        <v>144</v>
      </c>
      <c r="C17" s="20">
        <v>200.50899999999999</v>
      </c>
      <c r="D17" s="20">
        <v>200.50899999999999</v>
      </c>
      <c r="E17" s="20"/>
      <c r="F17" s="20"/>
      <c r="G17" s="20">
        <v>200.25255999999999</v>
      </c>
      <c r="H17" s="20">
        <v>200.25255999999999</v>
      </c>
      <c r="I17" s="86"/>
      <c r="J17" s="86"/>
    </row>
    <row r="18" spans="1:10" s="78" customFormat="1" ht="36.75" customHeight="1" x14ac:dyDescent="0.25">
      <c r="A18" s="82" t="s">
        <v>17</v>
      </c>
      <c r="B18" s="83" t="s">
        <v>161</v>
      </c>
      <c r="C18" s="84">
        <v>14781.93</v>
      </c>
      <c r="D18" s="84">
        <v>14781.93</v>
      </c>
      <c r="E18" s="84"/>
      <c r="F18" s="84"/>
      <c r="G18" s="84">
        <v>14779.791520000001</v>
      </c>
      <c r="H18" s="87">
        <v>14779.791520000001</v>
      </c>
      <c r="I18" s="88"/>
      <c r="J18" s="88"/>
    </row>
    <row r="19" spans="1:10" s="78" customFormat="1" x14ac:dyDescent="0.25">
      <c r="A19" s="82"/>
      <c r="B19" s="83"/>
      <c r="C19" s="84"/>
      <c r="D19" s="84"/>
      <c r="E19" s="84"/>
      <c r="F19" s="84"/>
      <c r="G19" s="84"/>
      <c r="H19" s="87"/>
      <c r="I19" s="89"/>
      <c r="J19" s="89"/>
    </row>
    <row r="20" spans="1:10" s="78" customFormat="1" ht="33.75" customHeight="1" x14ac:dyDescent="0.25">
      <c r="A20" s="82"/>
      <c r="B20" s="83"/>
      <c r="C20" s="84"/>
      <c r="D20" s="84"/>
      <c r="E20" s="84"/>
      <c r="F20" s="84"/>
      <c r="G20" s="84"/>
      <c r="H20" s="87"/>
      <c r="I20" s="90"/>
      <c r="J20" s="90"/>
    </row>
    <row r="21" spans="1:10" s="78" customFormat="1" ht="45" x14ac:dyDescent="0.25">
      <c r="A21" s="75" t="s">
        <v>18</v>
      </c>
      <c r="B21" s="76" t="s">
        <v>257</v>
      </c>
      <c r="C21" s="20">
        <v>20</v>
      </c>
      <c r="D21" s="20">
        <v>20</v>
      </c>
      <c r="E21" s="20"/>
      <c r="F21" s="20"/>
      <c r="G21" s="20"/>
      <c r="H21" s="20"/>
      <c r="I21" s="91"/>
      <c r="J21" s="92"/>
    </row>
    <row r="22" spans="1:10" s="78" customFormat="1" ht="45" x14ac:dyDescent="0.25">
      <c r="A22" s="75" t="s">
        <v>19</v>
      </c>
      <c r="B22" s="76" t="s">
        <v>161</v>
      </c>
      <c r="C22" s="20">
        <v>1200</v>
      </c>
      <c r="D22" s="20">
        <v>1200</v>
      </c>
      <c r="E22" s="20"/>
      <c r="F22" s="93"/>
      <c r="G22" s="93">
        <v>426.84016000000003</v>
      </c>
      <c r="H22" s="20">
        <v>426.84016000000003</v>
      </c>
      <c r="I22" s="81"/>
      <c r="J22" s="77"/>
    </row>
    <row r="23" spans="1:10" s="78" customFormat="1" x14ac:dyDescent="0.25">
      <c r="A23" s="82" t="s">
        <v>20</v>
      </c>
      <c r="B23" s="94" t="s">
        <v>170</v>
      </c>
      <c r="C23" s="84">
        <v>269</v>
      </c>
      <c r="D23" s="84">
        <v>269</v>
      </c>
      <c r="E23" s="87"/>
      <c r="F23" s="95"/>
      <c r="G23" s="96">
        <v>268.02832000000001</v>
      </c>
      <c r="H23" s="97">
        <v>268.02832000000001</v>
      </c>
      <c r="I23" s="88"/>
      <c r="J23" s="88"/>
    </row>
    <row r="24" spans="1:10" s="78" customFormat="1" x14ac:dyDescent="0.25">
      <c r="A24" s="82"/>
      <c r="B24" s="94"/>
      <c r="C24" s="84"/>
      <c r="D24" s="84"/>
      <c r="E24" s="87"/>
      <c r="F24" s="98"/>
      <c r="G24" s="99"/>
      <c r="H24" s="100"/>
      <c r="I24" s="89"/>
      <c r="J24" s="89"/>
    </row>
    <row r="25" spans="1:10" s="78" customFormat="1" ht="22.5" customHeight="1" x14ac:dyDescent="0.25">
      <c r="A25" s="82"/>
      <c r="B25" s="94"/>
      <c r="C25" s="84"/>
      <c r="D25" s="84"/>
      <c r="E25" s="87"/>
      <c r="F25" s="101"/>
      <c r="G25" s="102"/>
      <c r="H25" s="103"/>
      <c r="I25" s="90"/>
      <c r="J25" s="90"/>
    </row>
    <row r="26" spans="1:10" s="78" customFormat="1" ht="67.5" x14ac:dyDescent="0.25">
      <c r="A26" s="75" t="s">
        <v>21</v>
      </c>
      <c r="B26" s="80" t="s">
        <v>169</v>
      </c>
      <c r="C26" s="20">
        <v>2887.8501299999998</v>
      </c>
      <c r="D26" s="20">
        <v>2887.8501299999998</v>
      </c>
      <c r="E26" s="20"/>
      <c r="F26" s="104"/>
      <c r="G26" s="104">
        <v>2887.8496399999999</v>
      </c>
      <c r="H26" s="20">
        <v>2887.8496399999999</v>
      </c>
      <c r="I26" s="77"/>
      <c r="J26" s="77"/>
    </row>
    <row r="27" spans="1:10" s="78" customFormat="1" ht="22.5" x14ac:dyDescent="0.25">
      <c r="A27" s="75" t="s">
        <v>25</v>
      </c>
      <c r="B27" s="80" t="s">
        <v>168</v>
      </c>
      <c r="C27" s="20">
        <v>343.03899999999999</v>
      </c>
      <c r="D27" s="20">
        <v>343.03899999999999</v>
      </c>
      <c r="E27" s="20"/>
      <c r="F27" s="20"/>
      <c r="G27" s="20">
        <v>323.86259999999999</v>
      </c>
      <c r="H27" s="20">
        <v>323.86259999999999</v>
      </c>
      <c r="I27" s="77"/>
      <c r="J27" s="77"/>
    </row>
    <row r="28" spans="1:10" s="78" customFormat="1" ht="33.75" x14ac:dyDescent="0.25">
      <c r="A28" s="75" t="s">
        <v>26</v>
      </c>
      <c r="B28" s="80" t="s">
        <v>167</v>
      </c>
      <c r="C28" s="20">
        <v>1990.067</v>
      </c>
      <c r="D28" s="20">
        <v>1990.067</v>
      </c>
      <c r="E28" s="20"/>
      <c r="F28" s="20"/>
      <c r="G28" s="20">
        <v>1966.80944</v>
      </c>
      <c r="H28" s="20">
        <v>1966.80944</v>
      </c>
      <c r="I28" s="77"/>
      <c r="J28" s="77"/>
    </row>
    <row r="29" spans="1:10" s="78" customFormat="1" x14ac:dyDescent="0.25">
      <c r="A29" s="75" t="s">
        <v>27</v>
      </c>
      <c r="B29" s="76" t="s">
        <v>166</v>
      </c>
      <c r="C29" s="20">
        <v>376.8</v>
      </c>
      <c r="D29" s="20">
        <v>376.8</v>
      </c>
      <c r="E29" s="20"/>
      <c r="F29" s="20"/>
      <c r="G29" s="20">
        <v>340.44186999999999</v>
      </c>
      <c r="H29" s="20">
        <v>340.44186999999999</v>
      </c>
      <c r="I29" s="77"/>
      <c r="J29" s="77"/>
    </row>
    <row r="30" spans="1:10" s="78" customFormat="1" ht="78.75" x14ac:dyDescent="0.25">
      <c r="A30" s="75" t="s">
        <v>28</v>
      </c>
      <c r="B30" s="76" t="s">
        <v>144</v>
      </c>
      <c r="C30" s="20">
        <v>699.87900000000002</v>
      </c>
      <c r="D30" s="20">
        <v>699.87900000000002</v>
      </c>
      <c r="E30" s="20"/>
      <c r="F30" s="20"/>
      <c r="G30" s="20">
        <v>699.87897999999996</v>
      </c>
      <c r="H30" s="20">
        <v>699.87897999999996</v>
      </c>
      <c r="I30" s="77"/>
      <c r="J30" s="77"/>
    </row>
    <row r="31" spans="1:10" s="78" customFormat="1" ht="56.25" x14ac:dyDescent="0.25">
      <c r="A31" s="75" t="s">
        <v>29</v>
      </c>
      <c r="B31" s="76" t="s">
        <v>165</v>
      </c>
      <c r="C31" s="20">
        <v>1091.53</v>
      </c>
      <c r="D31" s="20">
        <v>1091.53</v>
      </c>
      <c r="E31" s="20"/>
      <c r="F31" s="20"/>
      <c r="G31" s="20">
        <v>972.8</v>
      </c>
      <c r="H31" s="20">
        <v>972.8</v>
      </c>
      <c r="I31" s="77"/>
      <c r="J31" s="77"/>
    </row>
    <row r="32" spans="1:10" s="78" customFormat="1" ht="56.25" x14ac:dyDescent="0.25">
      <c r="A32" s="75" t="s">
        <v>30</v>
      </c>
      <c r="B32" s="76" t="s">
        <v>165</v>
      </c>
      <c r="C32" s="20">
        <v>1497</v>
      </c>
      <c r="D32" s="20">
        <v>1497</v>
      </c>
      <c r="E32" s="20"/>
      <c r="F32" s="20"/>
      <c r="G32" s="20">
        <v>1332.4</v>
      </c>
      <c r="H32" s="20">
        <v>1332.4</v>
      </c>
      <c r="I32" s="77"/>
      <c r="J32" s="77"/>
    </row>
    <row r="33" spans="1:10" s="78" customFormat="1" ht="22.5" x14ac:dyDescent="0.25">
      <c r="A33" s="75" t="s">
        <v>31</v>
      </c>
      <c r="B33" s="76" t="s">
        <v>258</v>
      </c>
      <c r="C33" s="20">
        <v>240</v>
      </c>
      <c r="D33" s="20">
        <v>240</v>
      </c>
      <c r="E33" s="20"/>
      <c r="F33" s="20"/>
      <c r="G33" s="20"/>
      <c r="H33" s="20"/>
      <c r="I33" s="77"/>
      <c r="J33" s="77"/>
    </row>
    <row r="34" spans="1:10" s="78" customFormat="1" ht="22.5" x14ac:dyDescent="0.25">
      <c r="A34" s="75" t="s">
        <v>32</v>
      </c>
      <c r="B34" s="76" t="s">
        <v>144</v>
      </c>
      <c r="C34" s="20">
        <v>253.80199999999999</v>
      </c>
      <c r="D34" s="20">
        <v>253.80199999999999</v>
      </c>
      <c r="E34" s="20"/>
      <c r="F34" s="20"/>
      <c r="G34" s="20">
        <v>253.80197999999999</v>
      </c>
      <c r="H34" s="20">
        <v>253.80197999999999</v>
      </c>
      <c r="I34" s="105"/>
      <c r="J34" s="105"/>
    </row>
    <row r="35" spans="1:10" s="78" customFormat="1" ht="90" x14ac:dyDescent="0.25">
      <c r="A35" s="6" t="s">
        <v>33</v>
      </c>
      <c r="B35" s="76" t="s">
        <v>161</v>
      </c>
      <c r="C35" s="20">
        <v>339.1</v>
      </c>
      <c r="D35" s="20">
        <v>339.14499999999998</v>
      </c>
      <c r="E35" s="20"/>
      <c r="F35" s="20"/>
      <c r="G35" s="20">
        <v>330.6</v>
      </c>
      <c r="H35" s="20">
        <v>330.64445999999998</v>
      </c>
      <c r="I35" s="116"/>
      <c r="J35" s="105"/>
    </row>
    <row r="36" spans="1:10" ht="33.75" x14ac:dyDescent="0.25">
      <c r="A36" s="16" t="s">
        <v>34</v>
      </c>
      <c r="B36" s="14" t="s">
        <v>164</v>
      </c>
      <c r="C36" s="50">
        <v>339.9</v>
      </c>
      <c r="D36" s="50">
        <v>9.9</v>
      </c>
      <c r="E36" s="50">
        <v>330</v>
      </c>
      <c r="F36" s="50"/>
      <c r="G36" s="50">
        <v>307.62290000000002</v>
      </c>
      <c r="H36" s="50">
        <v>9.9</v>
      </c>
      <c r="I36" s="57">
        <v>297.72289999999998</v>
      </c>
      <c r="J36" s="56"/>
    </row>
    <row r="37" spans="1:10" ht="33.75" x14ac:dyDescent="0.25">
      <c r="A37" s="16" t="s">
        <v>173</v>
      </c>
      <c r="B37" s="17" t="s">
        <v>174</v>
      </c>
      <c r="C37" s="50">
        <v>1997.70236</v>
      </c>
      <c r="D37" s="50">
        <v>1997.70236</v>
      </c>
      <c r="E37" s="50"/>
      <c r="F37" s="50"/>
      <c r="G37" s="50">
        <v>1997.70236</v>
      </c>
      <c r="H37" s="50">
        <v>1997.70236</v>
      </c>
      <c r="I37" s="56"/>
      <c r="J37" s="56"/>
    </row>
    <row r="38" spans="1:10" ht="33.75" x14ac:dyDescent="0.25">
      <c r="A38" s="16" t="s">
        <v>175</v>
      </c>
      <c r="B38" s="17" t="s">
        <v>144</v>
      </c>
      <c r="C38" s="50">
        <v>156.80000000000001</v>
      </c>
      <c r="D38" s="50">
        <v>156.80000000000001</v>
      </c>
      <c r="E38" s="50"/>
      <c r="F38" s="50"/>
      <c r="G38" s="50">
        <v>129.43054000000001</v>
      </c>
      <c r="H38" s="50">
        <v>129.43054000000001</v>
      </c>
      <c r="I38" s="56"/>
      <c r="J38" s="56"/>
    </row>
    <row r="39" spans="1:10" ht="56.25" x14ac:dyDescent="0.25">
      <c r="A39" s="16" t="s">
        <v>35</v>
      </c>
      <c r="B39" s="15" t="s">
        <v>260</v>
      </c>
      <c r="C39" s="50">
        <v>272</v>
      </c>
      <c r="D39" s="50"/>
      <c r="E39" s="50">
        <v>272</v>
      </c>
      <c r="F39" s="50"/>
      <c r="G39" s="50"/>
      <c r="H39" s="50"/>
      <c r="I39" s="56"/>
      <c r="J39" s="56"/>
    </row>
    <row r="40" spans="1:10" ht="56.25" x14ac:dyDescent="0.25">
      <c r="A40" s="16" t="s">
        <v>36</v>
      </c>
      <c r="B40" s="15" t="s">
        <v>259</v>
      </c>
      <c r="C40" s="50">
        <v>1127.8499999999999</v>
      </c>
      <c r="D40" s="50">
        <v>32.85</v>
      </c>
      <c r="E40" s="50">
        <v>1095</v>
      </c>
      <c r="F40" s="50"/>
      <c r="G40" s="50"/>
      <c r="H40" s="50"/>
      <c r="I40" s="56"/>
      <c r="J40" s="56"/>
    </row>
    <row r="41" spans="1:10" ht="33.75" x14ac:dyDescent="0.25">
      <c r="A41" s="6" t="s">
        <v>37</v>
      </c>
      <c r="B41" s="14" t="s">
        <v>157</v>
      </c>
      <c r="C41" s="50">
        <v>618</v>
      </c>
      <c r="D41" s="50">
        <v>18</v>
      </c>
      <c r="E41" s="50">
        <v>600</v>
      </c>
      <c r="F41" s="50"/>
      <c r="G41" s="50">
        <v>598.30719999999997</v>
      </c>
      <c r="H41" s="50">
        <v>18</v>
      </c>
      <c r="I41" s="50">
        <v>580.29999999999995</v>
      </c>
      <c r="J41" s="52"/>
    </row>
    <row r="42" spans="1:10" ht="56.25" x14ac:dyDescent="0.25">
      <c r="A42" s="16" t="s">
        <v>38</v>
      </c>
      <c r="B42" s="15" t="s">
        <v>261</v>
      </c>
      <c r="C42" s="50">
        <v>1493.5</v>
      </c>
      <c r="D42" s="50">
        <v>43.5</v>
      </c>
      <c r="E42" s="50">
        <v>1450</v>
      </c>
      <c r="F42" s="53"/>
      <c r="G42" s="53"/>
      <c r="H42" s="53"/>
      <c r="I42" s="52"/>
      <c r="J42" s="52"/>
    </row>
    <row r="43" spans="1:10" ht="33.75" x14ac:dyDescent="0.25">
      <c r="A43" s="16" t="s">
        <v>39</v>
      </c>
      <c r="B43" s="15" t="s">
        <v>243</v>
      </c>
      <c r="C43" s="50">
        <v>1030</v>
      </c>
      <c r="D43" s="50">
        <v>30</v>
      </c>
      <c r="E43" s="50">
        <v>1000</v>
      </c>
      <c r="F43" s="50"/>
      <c r="G43" s="50">
        <v>648.91813000000002</v>
      </c>
      <c r="H43" s="50"/>
      <c r="I43" s="50">
        <v>648.9</v>
      </c>
      <c r="J43" s="52"/>
    </row>
    <row r="44" spans="1:10" ht="33.75" x14ac:dyDescent="0.25">
      <c r="A44" s="16" t="s">
        <v>40</v>
      </c>
      <c r="B44" s="15" t="s">
        <v>243</v>
      </c>
      <c r="C44" s="50">
        <v>618</v>
      </c>
      <c r="D44" s="50">
        <v>18</v>
      </c>
      <c r="E44" s="50">
        <v>600</v>
      </c>
      <c r="F44" s="53"/>
      <c r="G44" s="53"/>
      <c r="H44" s="53"/>
      <c r="I44" s="56"/>
      <c r="J44" s="56"/>
    </row>
    <row r="45" spans="1:10" ht="45" x14ac:dyDescent="0.25">
      <c r="A45" s="16" t="s">
        <v>41</v>
      </c>
      <c r="B45" s="15" t="s">
        <v>262</v>
      </c>
      <c r="C45" s="50">
        <v>1124</v>
      </c>
      <c r="D45" s="50"/>
      <c r="E45" s="50">
        <v>1124</v>
      </c>
      <c r="F45" s="53"/>
      <c r="G45" s="53"/>
      <c r="H45" s="53"/>
      <c r="I45" s="56"/>
      <c r="J45" s="56"/>
    </row>
    <row r="46" spans="1:10" ht="45" x14ac:dyDescent="0.25">
      <c r="A46" s="16" t="s">
        <v>42</v>
      </c>
      <c r="B46" s="15" t="s">
        <v>262</v>
      </c>
      <c r="C46" s="50">
        <v>907</v>
      </c>
      <c r="D46" s="50"/>
      <c r="E46" s="50">
        <v>907</v>
      </c>
      <c r="F46" s="53"/>
      <c r="G46" s="53"/>
      <c r="H46" s="53"/>
      <c r="I46" s="56"/>
      <c r="J46" s="56"/>
    </row>
    <row r="47" spans="1:10" ht="67.5" x14ac:dyDescent="0.25">
      <c r="A47" s="16" t="s">
        <v>43</v>
      </c>
      <c r="B47" s="14" t="s">
        <v>163</v>
      </c>
      <c r="C47" s="50">
        <v>978.5</v>
      </c>
      <c r="D47" s="50">
        <v>28.5</v>
      </c>
      <c r="E47" s="50">
        <v>950</v>
      </c>
      <c r="F47" s="53"/>
      <c r="G47" s="50">
        <v>975.30472999999995</v>
      </c>
      <c r="H47" s="50">
        <v>28.5</v>
      </c>
      <c r="I47" s="58">
        <v>946.8</v>
      </c>
      <c r="J47" s="56"/>
    </row>
    <row r="48" spans="1:10" ht="45" x14ac:dyDescent="0.25">
      <c r="A48" s="16" t="s">
        <v>44</v>
      </c>
      <c r="B48" s="17" t="s">
        <v>162</v>
      </c>
      <c r="C48" s="50">
        <v>640.59060999999997</v>
      </c>
      <c r="D48" s="50">
        <v>19.014220000000002</v>
      </c>
      <c r="E48" s="50">
        <v>621.57638999999995</v>
      </c>
      <c r="F48" s="50"/>
      <c r="G48" s="50">
        <v>608.53138000000001</v>
      </c>
      <c r="H48" s="50">
        <v>18.724799999999998</v>
      </c>
      <c r="I48" s="57">
        <v>589.79354000000001</v>
      </c>
      <c r="J48" s="56"/>
    </row>
    <row r="49" spans="1:10" ht="33.75" x14ac:dyDescent="0.25">
      <c r="A49" s="16" t="s">
        <v>45</v>
      </c>
      <c r="B49" s="15" t="s">
        <v>263</v>
      </c>
      <c r="C49" s="50">
        <v>305.91000000000003</v>
      </c>
      <c r="D49" s="50">
        <v>8.91</v>
      </c>
      <c r="E49" s="50">
        <v>297</v>
      </c>
      <c r="F49" s="50"/>
      <c r="G49" s="50"/>
      <c r="H49" s="50"/>
      <c r="I49" s="54"/>
      <c r="J49" s="52"/>
    </row>
    <row r="50" spans="1:10" ht="15" customHeight="1" x14ac:dyDescent="0.25">
      <c r="A50" s="46" t="s">
        <v>46</v>
      </c>
      <c r="B50" s="42" t="s">
        <v>161</v>
      </c>
      <c r="C50" s="55">
        <f>14218-1825</f>
        <v>12393</v>
      </c>
      <c r="D50" s="55">
        <f>7818-1825</f>
        <v>5993</v>
      </c>
      <c r="E50" s="55">
        <v>6400</v>
      </c>
      <c r="F50" s="55"/>
      <c r="G50" s="55">
        <f>H50+I50</f>
        <v>9132.2000000000007</v>
      </c>
      <c r="H50" s="55">
        <v>5932.2</v>
      </c>
      <c r="I50" s="55">
        <v>3200</v>
      </c>
      <c r="J50" s="59"/>
    </row>
    <row r="51" spans="1:10" ht="64.5" customHeight="1" x14ac:dyDescent="0.25">
      <c r="A51" s="47"/>
      <c r="B51" s="42"/>
      <c r="C51" s="55"/>
      <c r="D51" s="55"/>
      <c r="E51" s="55"/>
      <c r="F51" s="55"/>
      <c r="G51" s="55"/>
      <c r="H51" s="55"/>
      <c r="I51" s="55"/>
      <c r="J51" s="59"/>
    </row>
    <row r="52" spans="1:10" ht="21.75" customHeight="1" x14ac:dyDescent="0.25">
      <c r="A52" s="38" t="s">
        <v>293</v>
      </c>
      <c r="B52" s="39" t="s">
        <v>293</v>
      </c>
      <c r="C52" s="50">
        <f>2089-1220</f>
        <v>869</v>
      </c>
      <c r="D52" s="50">
        <f>2089-1220</f>
        <v>869</v>
      </c>
      <c r="E52" s="50"/>
      <c r="F52" s="50"/>
      <c r="G52" s="50">
        <f>512.2+3</f>
        <v>515.20000000000005</v>
      </c>
      <c r="H52" s="50">
        <f>512.2+3</f>
        <v>515.20000000000005</v>
      </c>
      <c r="I52" s="50"/>
      <c r="J52" s="52"/>
    </row>
    <row r="53" spans="1:10" s="1" customFormat="1" ht="45" x14ac:dyDescent="0.2">
      <c r="A53" s="18" t="s">
        <v>47</v>
      </c>
      <c r="B53" s="19" t="s">
        <v>160</v>
      </c>
      <c r="C53" s="50">
        <v>354.3</v>
      </c>
      <c r="D53" s="50">
        <v>354.3</v>
      </c>
      <c r="E53" s="60"/>
      <c r="F53" s="60"/>
      <c r="G53" s="50">
        <v>354.3</v>
      </c>
      <c r="H53" s="50">
        <v>354.3</v>
      </c>
      <c r="I53" s="61"/>
      <c r="J53" s="51"/>
    </row>
    <row r="54" spans="1:10" s="1" customFormat="1" ht="45" x14ac:dyDescent="0.2">
      <c r="A54" s="18" t="s">
        <v>48</v>
      </c>
      <c r="B54" s="19" t="s">
        <v>144</v>
      </c>
      <c r="C54" s="50">
        <v>14.35685</v>
      </c>
      <c r="D54" s="50">
        <v>14.35685</v>
      </c>
      <c r="E54" s="60"/>
      <c r="F54" s="60"/>
      <c r="G54" s="50">
        <v>14.35685</v>
      </c>
      <c r="H54" s="50">
        <v>14.35685</v>
      </c>
      <c r="I54" s="62"/>
      <c r="J54" s="63"/>
    </row>
    <row r="55" spans="1:10" s="1" customFormat="1" ht="67.5" x14ac:dyDescent="0.2">
      <c r="A55" s="18" t="s">
        <v>49</v>
      </c>
      <c r="B55" s="19" t="s">
        <v>159</v>
      </c>
      <c r="C55" s="50">
        <v>284.54300000000001</v>
      </c>
      <c r="D55" s="50">
        <v>284.54300000000001</v>
      </c>
      <c r="E55" s="60"/>
      <c r="F55" s="60"/>
      <c r="G55" s="50">
        <v>108.58212</v>
      </c>
      <c r="H55" s="50">
        <v>108.58212</v>
      </c>
      <c r="I55" s="62"/>
      <c r="J55" s="63"/>
    </row>
    <row r="56" spans="1:10" s="1" customFormat="1" ht="45" x14ac:dyDescent="0.2">
      <c r="A56" s="21" t="s">
        <v>50</v>
      </c>
      <c r="B56" s="22" t="s">
        <v>144</v>
      </c>
      <c r="C56" s="50">
        <v>15</v>
      </c>
      <c r="D56" s="50">
        <v>15</v>
      </c>
      <c r="E56" s="60"/>
      <c r="F56" s="60"/>
      <c r="G56" s="64">
        <v>14.35685</v>
      </c>
      <c r="H56" s="64">
        <v>14.35685</v>
      </c>
      <c r="I56" s="62"/>
      <c r="J56" s="63"/>
    </row>
    <row r="57" spans="1:10" s="1" customFormat="1" ht="45" x14ac:dyDescent="0.2">
      <c r="A57" s="21" t="s">
        <v>51</v>
      </c>
      <c r="B57" s="22" t="s">
        <v>144</v>
      </c>
      <c r="C57" s="50">
        <v>15</v>
      </c>
      <c r="D57" s="50">
        <v>15</v>
      </c>
      <c r="E57" s="60"/>
      <c r="F57" s="60"/>
      <c r="G57" s="64">
        <v>14.35685</v>
      </c>
      <c r="H57" s="64">
        <v>14.35685</v>
      </c>
      <c r="I57" s="62"/>
      <c r="J57" s="63"/>
    </row>
    <row r="58" spans="1:10" ht="33.75" x14ac:dyDescent="0.25">
      <c r="A58" s="23" t="s">
        <v>52</v>
      </c>
      <c r="B58" s="24" t="s">
        <v>158</v>
      </c>
      <c r="C58" s="65">
        <v>1865.8</v>
      </c>
      <c r="D58" s="65">
        <v>1865.8</v>
      </c>
      <c r="E58" s="60"/>
      <c r="F58" s="60"/>
      <c r="G58" s="60">
        <v>1607.3207500000001</v>
      </c>
      <c r="H58" s="60">
        <v>1607.3207500000001</v>
      </c>
      <c r="I58" s="62"/>
      <c r="J58" s="62"/>
    </row>
    <row r="59" spans="1:10" ht="33.75" x14ac:dyDescent="0.25">
      <c r="A59" s="25" t="s">
        <v>53</v>
      </c>
      <c r="B59" s="26" t="s">
        <v>157</v>
      </c>
      <c r="C59" s="65">
        <v>996.4</v>
      </c>
      <c r="D59" s="66">
        <v>996.4</v>
      </c>
      <c r="E59" s="60"/>
      <c r="F59" s="60"/>
      <c r="G59" s="60">
        <v>996.4</v>
      </c>
      <c r="H59" s="60">
        <v>996.4</v>
      </c>
      <c r="I59" s="67"/>
      <c r="J59" s="62"/>
    </row>
    <row r="60" spans="1:10" ht="22.5" x14ac:dyDescent="0.25">
      <c r="A60" s="23" t="s">
        <v>54</v>
      </c>
      <c r="B60" s="26" t="s">
        <v>144</v>
      </c>
      <c r="C60" s="65">
        <v>37.9</v>
      </c>
      <c r="D60" s="65">
        <v>37.9</v>
      </c>
      <c r="E60" s="60"/>
      <c r="F60" s="60"/>
      <c r="G60" s="60">
        <v>37.9</v>
      </c>
      <c r="H60" s="60">
        <v>37.9</v>
      </c>
      <c r="I60" s="67"/>
      <c r="J60" s="62"/>
    </row>
    <row r="61" spans="1:10" ht="56.25" x14ac:dyDescent="0.25">
      <c r="A61" s="23" t="s">
        <v>55</v>
      </c>
      <c r="B61" s="26" t="s">
        <v>156</v>
      </c>
      <c r="C61" s="65">
        <v>45</v>
      </c>
      <c r="D61" s="65">
        <v>45</v>
      </c>
      <c r="E61" s="60"/>
      <c r="F61" s="60"/>
      <c r="G61" s="60">
        <v>43.71725</v>
      </c>
      <c r="H61" s="60">
        <v>43.71725</v>
      </c>
      <c r="I61" s="62"/>
      <c r="J61" s="62"/>
    </row>
    <row r="62" spans="1:10" ht="33.75" x14ac:dyDescent="0.25">
      <c r="A62" s="23" t="s">
        <v>56</v>
      </c>
      <c r="B62" s="24" t="s">
        <v>155</v>
      </c>
      <c r="C62" s="65">
        <v>494.01</v>
      </c>
      <c r="D62" s="65">
        <v>494.01</v>
      </c>
      <c r="E62" s="60"/>
      <c r="F62" s="60"/>
      <c r="G62" s="60">
        <v>493.62754999999999</v>
      </c>
      <c r="H62" s="60">
        <v>493.62754999999999</v>
      </c>
      <c r="I62" s="62"/>
      <c r="J62" s="62"/>
    </row>
    <row r="63" spans="1:10" ht="45" x14ac:dyDescent="0.25">
      <c r="A63" s="25" t="s">
        <v>57</v>
      </c>
      <c r="B63" s="22" t="s">
        <v>153</v>
      </c>
      <c r="C63" s="65">
        <v>109</v>
      </c>
      <c r="D63" s="65">
        <v>109</v>
      </c>
      <c r="E63" s="60"/>
      <c r="F63" s="60"/>
      <c r="G63" s="60">
        <v>108.16332</v>
      </c>
      <c r="H63" s="60">
        <v>108.16332</v>
      </c>
      <c r="I63" s="62"/>
      <c r="J63" s="62"/>
    </row>
    <row r="64" spans="1:10" x14ac:dyDescent="0.25">
      <c r="A64" s="23" t="s">
        <v>58</v>
      </c>
      <c r="B64" s="24" t="s">
        <v>154</v>
      </c>
      <c r="C64" s="68">
        <v>292.66199999999998</v>
      </c>
      <c r="D64" s="68">
        <v>292.66199999999998</v>
      </c>
      <c r="E64" s="60"/>
      <c r="F64" s="60"/>
      <c r="G64" s="60">
        <v>285.2</v>
      </c>
      <c r="H64" s="60">
        <v>285.2</v>
      </c>
      <c r="I64" s="62"/>
      <c r="J64" s="62"/>
    </row>
    <row r="65" spans="1:10" ht="33.75" x14ac:dyDescent="0.25">
      <c r="A65" s="27" t="s">
        <v>59</v>
      </c>
      <c r="B65" s="22" t="s">
        <v>153</v>
      </c>
      <c r="C65" s="65">
        <v>50</v>
      </c>
      <c r="D65" s="65">
        <v>50</v>
      </c>
      <c r="E65" s="60"/>
      <c r="F65" s="60"/>
      <c r="G65" s="60">
        <v>44.981589999999997</v>
      </c>
      <c r="H65" s="60">
        <v>44.981589999999997</v>
      </c>
      <c r="I65" s="62"/>
      <c r="J65" s="62"/>
    </row>
    <row r="66" spans="1:10" ht="33.75" x14ac:dyDescent="0.25">
      <c r="A66" s="27" t="s">
        <v>60</v>
      </c>
      <c r="B66" s="22" t="s">
        <v>153</v>
      </c>
      <c r="C66" s="65">
        <v>58</v>
      </c>
      <c r="D66" s="65">
        <v>58</v>
      </c>
      <c r="E66" s="60"/>
      <c r="F66" s="60"/>
      <c r="G66" s="60">
        <v>56.31288</v>
      </c>
      <c r="H66" s="60">
        <v>56.31288</v>
      </c>
      <c r="I66" s="62"/>
      <c r="J66" s="62"/>
    </row>
    <row r="67" spans="1:10" ht="22.5" x14ac:dyDescent="0.25">
      <c r="A67" s="27" t="s">
        <v>61</v>
      </c>
      <c r="B67" s="19" t="s">
        <v>152</v>
      </c>
      <c r="C67" s="65">
        <v>662.56700000000001</v>
      </c>
      <c r="D67" s="65">
        <v>662.56700000000001</v>
      </c>
      <c r="E67" s="60"/>
      <c r="F67" s="60"/>
      <c r="G67" s="60">
        <v>661.68322000000001</v>
      </c>
      <c r="H67" s="60">
        <v>661.68322000000001</v>
      </c>
      <c r="I67" s="62"/>
      <c r="J67" s="62"/>
    </row>
    <row r="68" spans="1:10" ht="22.5" x14ac:dyDescent="0.25">
      <c r="A68" s="27" t="s">
        <v>62</v>
      </c>
      <c r="B68" s="19" t="s">
        <v>144</v>
      </c>
      <c r="C68" s="65">
        <v>16.562000000000001</v>
      </c>
      <c r="D68" s="65">
        <v>16.562000000000001</v>
      </c>
      <c r="E68" s="60"/>
      <c r="F68" s="60"/>
      <c r="G68" s="60">
        <v>16.561199999999999</v>
      </c>
      <c r="H68" s="60">
        <v>16.561199999999999</v>
      </c>
      <c r="I68" s="62"/>
      <c r="J68" s="62"/>
    </row>
    <row r="69" spans="1:10" ht="22.5" x14ac:dyDescent="0.25">
      <c r="A69" s="28" t="s">
        <v>63</v>
      </c>
      <c r="B69" s="22" t="s">
        <v>144</v>
      </c>
      <c r="C69" s="60">
        <v>20.761199999999999</v>
      </c>
      <c r="D69" s="60">
        <v>20.761199999999999</v>
      </c>
      <c r="E69" s="60"/>
      <c r="F69" s="60"/>
      <c r="G69" s="60">
        <v>20.761199999999999</v>
      </c>
      <c r="H69" s="60">
        <v>20.761199999999999</v>
      </c>
      <c r="I69" s="62"/>
      <c r="J69" s="62"/>
    </row>
    <row r="70" spans="1:10" s="2" customFormat="1" ht="45" x14ac:dyDescent="0.2">
      <c r="A70" s="27" t="s">
        <v>64</v>
      </c>
      <c r="B70" s="19" t="s">
        <v>151</v>
      </c>
      <c r="C70" s="68">
        <v>330</v>
      </c>
      <c r="D70" s="68">
        <v>330</v>
      </c>
      <c r="E70" s="60"/>
      <c r="F70" s="60"/>
      <c r="G70" s="60">
        <v>328.55288999999999</v>
      </c>
      <c r="H70" s="60">
        <v>328.55288999999999</v>
      </c>
      <c r="I70" s="62"/>
      <c r="J70" s="62"/>
    </row>
    <row r="71" spans="1:10" s="2" customFormat="1" ht="56.25" x14ac:dyDescent="0.2">
      <c r="A71" s="27" t="s">
        <v>65</v>
      </c>
      <c r="B71" s="19" t="s">
        <v>144</v>
      </c>
      <c r="C71" s="68">
        <v>5</v>
      </c>
      <c r="D71" s="68">
        <v>5</v>
      </c>
      <c r="E71" s="60"/>
      <c r="F71" s="60"/>
      <c r="G71" s="68">
        <v>5</v>
      </c>
      <c r="H71" s="68">
        <v>5</v>
      </c>
      <c r="I71" s="62"/>
      <c r="J71" s="62"/>
    </row>
    <row r="72" spans="1:10" s="2" customFormat="1" ht="45" x14ac:dyDescent="0.2">
      <c r="A72" s="27" t="s">
        <v>66</v>
      </c>
      <c r="B72" s="19" t="s">
        <v>264</v>
      </c>
      <c r="C72" s="68">
        <v>40</v>
      </c>
      <c r="D72" s="68">
        <v>40</v>
      </c>
      <c r="E72" s="60"/>
      <c r="F72" s="60"/>
      <c r="G72" s="60">
        <v>40</v>
      </c>
      <c r="H72" s="60">
        <v>40</v>
      </c>
      <c r="I72" s="62"/>
      <c r="J72" s="62"/>
    </row>
    <row r="73" spans="1:10" ht="22.5" x14ac:dyDescent="0.25">
      <c r="A73" s="29" t="s">
        <v>67</v>
      </c>
      <c r="B73" s="19" t="s">
        <v>150</v>
      </c>
      <c r="C73" s="69">
        <f>5486.9+198</f>
        <v>5684.9</v>
      </c>
      <c r="D73" s="69">
        <f>5486.9+198</f>
        <v>5684.9</v>
      </c>
      <c r="E73" s="60"/>
      <c r="F73" s="60"/>
      <c r="G73" s="69">
        <v>5486.9</v>
      </c>
      <c r="H73" s="69">
        <v>5486.9</v>
      </c>
      <c r="I73" s="62"/>
      <c r="J73" s="62"/>
    </row>
    <row r="74" spans="1:10" ht="33.75" x14ac:dyDescent="0.25">
      <c r="A74" s="30" t="s">
        <v>68</v>
      </c>
      <c r="B74" s="19" t="s">
        <v>144</v>
      </c>
      <c r="C74" s="69">
        <v>30.805</v>
      </c>
      <c r="D74" s="69">
        <v>30.805</v>
      </c>
      <c r="E74" s="60"/>
      <c r="F74" s="60"/>
      <c r="G74" s="69">
        <v>30.805</v>
      </c>
      <c r="H74" s="69">
        <v>30.805</v>
      </c>
      <c r="I74" s="62"/>
      <c r="J74" s="62"/>
    </row>
    <row r="75" spans="1:10" ht="33.75" x14ac:dyDescent="0.25">
      <c r="A75" s="29" t="s">
        <v>69</v>
      </c>
      <c r="B75" s="19" t="s">
        <v>257</v>
      </c>
      <c r="C75" s="69">
        <v>25.923999999999999</v>
      </c>
      <c r="D75" s="69">
        <v>25.923999999999999</v>
      </c>
      <c r="E75" s="60"/>
      <c r="F75" s="60"/>
      <c r="G75" s="60"/>
      <c r="H75" s="60"/>
      <c r="I75" s="62"/>
      <c r="J75" s="62"/>
    </row>
    <row r="76" spans="1:10" ht="45" x14ac:dyDescent="0.25">
      <c r="A76" s="27" t="s">
        <v>70</v>
      </c>
      <c r="B76" s="19" t="s">
        <v>149</v>
      </c>
      <c r="C76" s="70">
        <v>89</v>
      </c>
      <c r="D76" s="50">
        <v>89</v>
      </c>
      <c r="E76" s="50"/>
      <c r="F76" s="68"/>
      <c r="G76" s="68">
        <v>80.25497</v>
      </c>
      <c r="H76" s="68">
        <v>80.25497</v>
      </c>
      <c r="I76" s="71"/>
      <c r="J76" s="71"/>
    </row>
    <row r="77" spans="1:10" ht="45" x14ac:dyDescent="0.25">
      <c r="A77" s="27" t="s">
        <v>71</v>
      </c>
      <c r="B77" s="19" t="s">
        <v>149</v>
      </c>
      <c r="C77" s="70">
        <v>89</v>
      </c>
      <c r="D77" s="50">
        <v>89</v>
      </c>
      <c r="E77" s="50"/>
      <c r="F77" s="68"/>
      <c r="G77" s="68">
        <v>79.847269999999995</v>
      </c>
      <c r="H77" s="68">
        <v>79.847269999999995</v>
      </c>
      <c r="I77" s="71"/>
      <c r="J77" s="71"/>
    </row>
    <row r="78" spans="1:10" ht="45" x14ac:dyDescent="0.25">
      <c r="A78" s="27" t="s">
        <v>72</v>
      </c>
      <c r="B78" s="19" t="s">
        <v>149</v>
      </c>
      <c r="C78" s="70">
        <v>89.649640000000005</v>
      </c>
      <c r="D78" s="70">
        <v>89.649640000000005</v>
      </c>
      <c r="E78" s="50"/>
      <c r="F78" s="68"/>
      <c r="G78" s="68">
        <v>81.956400000000002</v>
      </c>
      <c r="H78" s="68">
        <v>81.956400000000002</v>
      </c>
      <c r="I78" s="71"/>
      <c r="J78" s="71"/>
    </row>
    <row r="79" spans="1:10" ht="33.75" x14ac:dyDescent="0.25">
      <c r="A79" s="27" t="s">
        <v>73</v>
      </c>
      <c r="B79" s="19" t="s">
        <v>149</v>
      </c>
      <c r="C79" s="70">
        <v>89</v>
      </c>
      <c r="D79" s="50">
        <v>89</v>
      </c>
      <c r="E79" s="50"/>
      <c r="F79" s="68"/>
      <c r="G79" s="68">
        <v>80.22345</v>
      </c>
      <c r="H79" s="68">
        <v>80.22345</v>
      </c>
      <c r="I79" s="71"/>
      <c r="J79" s="71"/>
    </row>
    <row r="80" spans="1:10" ht="45" x14ac:dyDescent="0.25">
      <c r="A80" s="27" t="s">
        <v>74</v>
      </c>
      <c r="B80" s="19" t="s">
        <v>149</v>
      </c>
      <c r="C80" s="70">
        <v>7.3684200000000004</v>
      </c>
      <c r="D80" s="70">
        <v>7.3684200000000004</v>
      </c>
      <c r="E80" s="50"/>
      <c r="F80" s="68"/>
      <c r="G80" s="70">
        <v>7.3684200000000004</v>
      </c>
      <c r="H80" s="70">
        <v>7.3684200000000004</v>
      </c>
      <c r="I80" s="71"/>
      <c r="J80" s="71"/>
    </row>
    <row r="81" spans="1:10" ht="45" x14ac:dyDescent="0.25">
      <c r="A81" s="27" t="s">
        <v>75</v>
      </c>
      <c r="B81" s="19" t="s">
        <v>149</v>
      </c>
      <c r="C81" s="70">
        <v>89</v>
      </c>
      <c r="D81" s="50">
        <v>89</v>
      </c>
      <c r="E81" s="50"/>
      <c r="F81" s="68"/>
      <c r="G81" s="68">
        <v>82.316850000000002</v>
      </c>
      <c r="H81" s="68">
        <v>82.316850000000002</v>
      </c>
      <c r="I81" s="71"/>
      <c r="J81" s="71"/>
    </row>
    <row r="82" spans="1:10" ht="45" x14ac:dyDescent="0.25">
      <c r="A82" s="27" t="s">
        <v>76</v>
      </c>
      <c r="B82" s="19" t="s">
        <v>149</v>
      </c>
      <c r="C82" s="70">
        <v>89</v>
      </c>
      <c r="D82" s="50">
        <v>89</v>
      </c>
      <c r="E82" s="50"/>
      <c r="F82" s="68"/>
      <c r="G82" s="68">
        <v>80.003339999999994</v>
      </c>
      <c r="H82" s="68">
        <v>80.003339999999994</v>
      </c>
      <c r="I82" s="71"/>
      <c r="J82" s="71"/>
    </row>
    <row r="83" spans="1:10" ht="45" x14ac:dyDescent="0.25">
      <c r="A83" s="27" t="s">
        <v>77</v>
      </c>
      <c r="B83" s="19" t="s">
        <v>149</v>
      </c>
      <c r="C83" s="70">
        <v>89</v>
      </c>
      <c r="D83" s="50">
        <v>89</v>
      </c>
      <c r="E83" s="50"/>
      <c r="F83" s="68"/>
      <c r="G83" s="68">
        <v>77.474829999999997</v>
      </c>
      <c r="H83" s="68">
        <v>77.474829999999997</v>
      </c>
      <c r="I83" s="71"/>
      <c r="J83" s="71"/>
    </row>
    <row r="84" spans="1:10" ht="45" x14ac:dyDescent="0.25">
      <c r="A84" s="27" t="s">
        <v>78</v>
      </c>
      <c r="B84" s="19" t="s">
        <v>149</v>
      </c>
      <c r="C84" s="70">
        <v>89</v>
      </c>
      <c r="D84" s="50">
        <v>89</v>
      </c>
      <c r="E84" s="50"/>
      <c r="F84" s="68"/>
      <c r="G84" s="68">
        <v>80.218410000000006</v>
      </c>
      <c r="H84" s="68">
        <v>80.218410000000006</v>
      </c>
      <c r="I84" s="71"/>
      <c r="J84" s="71"/>
    </row>
    <row r="85" spans="1:10" ht="33.75" x14ac:dyDescent="0.25">
      <c r="A85" s="27" t="s">
        <v>79</v>
      </c>
      <c r="B85" s="19" t="s">
        <v>149</v>
      </c>
      <c r="C85" s="70">
        <v>89</v>
      </c>
      <c r="D85" s="50">
        <v>89</v>
      </c>
      <c r="E85" s="50"/>
      <c r="F85" s="68"/>
      <c r="G85" s="68">
        <v>77.482650000000007</v>
      </c>
      <c r="H85" s="68">
        <v>77.482650000000007</v>
      </c>
      <c r="I85" s="71"/>
      <c r="J85" s="71"/>
    </row>
    <row r="86" spans="1:10" ht="45" x14ac:dyDescent="0.25">
      <c r="A86" s="27" t="s">
        <v>80</v>
      </c>
      <c r="B86" s="19" t="s">
        <v>149</v>
      </c>
      <c r="C86" s="70">
        <v>7.6025299999999998</v>
      </c>
      <c r="D86" s="70">
        <v>7.6025299999999998</v>
      </c>
      <c r="E86" s="50"/>
      <c r="F86" s="68"/>
      <c r="G86" s="70">
        <v>7.6025299999999998</v>
      </c>
      <c r="H86" s="70">
        <v>7.6025299999999998</v>
      </c>
      <c r="I86" s="71"/>
      <c r="J86" s="71"/>
    </row>
    <row r="87" spans="1:10" ht="45" x14ac:dyDescent="0.25">
      <c r="A87" s="27" t="s">
        <v>81</v>
      </c>
      <c r="B87" s="19" t="s">
        <v>149</v>
      </c>
      <c r="C87" s="70">
        <v>89</v>
      </c>
      <c r="D87" s="50">
        <v>89</v>
      </c>
      <c r="E87" s="50"/>
      <c r="F87" s="68"/>
      <c r="G87" s="68">
        <v>81.327610000000007</v>
      </c>
      <c r="H87" s="68">
        <v>81.327610000000007</v>
      </c>
      <c r="I87" s="71"/>
      <c r="J87" s="71"/>
    </row>
    <row r="88" spans="1:10" ht="33.75" x14ac:dyDescent="0.25">
      <c r="A88" s="27" t="s">
        <v>82</v>
      </c>
      <c r="B88" s="19" t="s">
        <v>149</v>
      </c>
      <c r="C88" s="70">
        <v>89</v>
      </c>
      <c r="D88" s="50">
        <v>89</v>
      </c>
      <c r="E88" s="50"/>
      <c r="F88" s="68"/>
      <c r="G88" s="68">
        <v>77.575720000000004</v>
      </c>
      <c r="H88" s="68">
        <v>77.575720000000004</v>
      </c>
      <c r="I88" s="72"/>
      <c r="J88" s="72"/>
    </row>
    <row r="89" spans="1:10" ht="67.5" x14ac:dyDescent="0.25">
      <c r="A89" s="28" t="s">
        <v>83</v>
      </c>
      <c r="B89" s="22" t="s">
        <v>146</v>
      </c>
      <c r="C89" s="70">
        <v>497.82400000000001</v>
      </c>
      <c r="D89" s="70">
        <v>497.82400000000001</v>
      </c>
      <c r="E89" s="50"/>
      <c r="F89" s="68"/>
      <c r="G89" s="68">
        <v>130.83844999999999</v>
      </c>
      <c r="H89" s="68">
        <v>130.83844999999999</v>
      </c>
      <c r="I89" s="73"/>
      <c r="J89" s="72"/>
    </row>
    <row r="90" spans="1:10" ht="67.5" x14ac:dyDescent="0.25">
      <c r="A90" s="28" t="s">
        <v>84</v>
      </c>
      <c r="B90" s="22" t="s">
        <v>147</v>
      </c>
      <c r="C90" s="70">
        <v>499.005</v>
      </c>
      <c r="D90" s="70">
        <v>499.005</v>
      </c>
      <c r="E90" s="50"/>
      <c r="F90" s="68"/>
      <c r="G90" s="68">
        <v>480.93630000000002</v>
      </c>
      <c r="H90" s="68">
        <v>480.93630000000002</v>
      </c>
      <c r="I90" s="73"/>
      <c r="J90" s="72"/>
    </row>
    <row r="91" spans="1:10" ht="56.25" x14ac:dyDescent="0.25">
      <c r="A91" s="28" t="s">
        <v>85</v>
      </c>
      <c r="B91" s="22" t="s">
        <v>148</v>
      </c>
      <c r="C91" s="70">
        <v>500</v>
      </c>
      <c r="D91" s="70">
        <v>500</v>
      </c>
      <c r="E91" s="50"/>
      <c r="F91" s="68"/>
      <c r="G91" s="68">
        <v>484.31036</v>
      </c>
      <c r="H91" s="68">
        <v>484.31036</v>
      </c>
      <c r="I91" s="73"/>
      <c r="J91" s="72"/>
    </row>
    <row r="92" spans="1:10" s="1" customFormat="1" ht="45" x14ac:dyDescent="0.2">
      <c r="A92" s="31" t="s">
        <v>87</v>
      </c>
      <c r="B92" s="32" t="s">
        <v>145</v>
      </c>
      <c r="C92" s="50">
        <v>729.68391999999994</v>
      </c>
      <c r="D92" s="50">
        <v>729.68391999999994</v>
      </c>
      <c r="E92" s="70"/>
      <c r="F92" s="69"/>
      <c r="G92" s="50">
        <v>729.68391999999994</v>
      </c>
      <c r="H92" s="50">
        <v>729.68391999999994</v>
      </c>
      <c r="I92" s="74"/>
      <c r="J92" s="63"/>
    </row>
    <row r="93" spans="1:10" s="1" customFormat="1" ht="45" x14ac:dyDescent="0.2">
      <c r="A93" s="31" t="s">
        <v>88</v>
      </c>
      <c r="B93" s="32" t="s">
        <v>145</v>
      </c>
      <c r="C93" s="50">
        <v>672.95209999999997</v>
      </c>
      <c r="D93" s="50">
        <v>672.95209999999997</v>
      </c>
      <c r="E93" s="70"/>
      <c r="F93" s="65"/>
      <c r="G93" s="50">
        <v>672.95209999999997</v>
      </c>
      <c r="H93" s="50">
        <v>672.95209999999997</v>
      </c>
      <c r="I93" s="74"/>
      <c r="J93" s="63"/>
    </row>
    <row r="94" spans="1:10" s="1" customFormat="1" ht="33.75" x14ac:dyDescent="0.2">
      <c r="A94" s="31" t="s">
        <v>89</v>
      </c>
      <c r="B94" s="32" t="s">
        <v>145</v>
      </c>
      <c r="C94" s="50">
        <v>797.81813</v>
      </c>
      <c r="D94" s="50">
        <v>797.81813</v>
      </c>
      <c r="E94" s="70"/>
      <c r="F94" s="65"/>
      <c r="G94" s="50">
        <v>797.81813</v>
      </c>
      <c r="H94" s="50">
        <v>797.81813</v>
      </c>
      <c r="I94" s="74"/>
      <c r="J94" s="63"/>
    </row>
    <row r="95" spans="1:10" s="1" customFormat="1" ht="33.75" x14ac:dyDescent="0.2">
      <c r="A95" s="31" t="s">
        <v>90</v>
      </c>
      <c r="B95" s="32" t="s">
        <v>145</v>
      </c>
      <c r="C95" s="50">
        <v>162.13368</v>
      </c>
      <c r="D95" s="50">
        <v>162.13368</v>
      </c>
      <c r="E95" s="70"/>
      <c r="F95" s="65"/>
      <c r="G95" s="50">
        <v>162.13368</v>
      </c>
      <c r="H95" s="50">
        <v>162.13368</v>
      </c>
      <c r="I95" s="74"/>
      <c r="J95" s="63"/>
    </row>
    <row r="96" spans="1:10" s="1" customFormat="1" ht="45" x14ac:dyDescent="0.2">
      <c r="A96" s="31" t="s">
        <v>91</v>
      </c>
      <c r="B96" s="32" t="s">
        <v>145</v>
      </c>
      <c r="C96" s="50">
        <v>258.77118000000002</v>
      </c>
      <c r="D96" s="50">
        <v>258.77118000000002</v>
      </c>
      <c r="E96" s="70"/>
      <c r="F96" s="65"/>
      <c r="G96" s="50">
        <v>258.77118000000002</v>
      </c>
      <c r="H96" s="50">
        <v>258.77118000000002</v>
      </c>
      <c r="I96" s="74"/>
      <c r="J96" s="63"/>
    </row>
    <row r="97" spans="1:10" s="1" customFormat="1" ht="22.5" x14ac:dyDescent="0.2">
      <c r="A97" s="31" t="s">
        <v>92</v>
      </c>
      <c r="B97" s="32" t="s">
        <v>145</v>
      </c>
      <c r="C97" s="50">
        <v>79.98518</v>
      </c>
      <c r="D97" s="50">
        <v>79.98518</v>
      </c>
      <c r="E97" s="70"/>
      <c r="F97" s="65"/>
      <c r="G97" s="50">
        <v>79.98518</v>
      </c>
      <c r="H97" s="50">
        <v>79.98518</v>
      </c>
      <c r="I97" s="74"/>
      <c r="J97" s="63"/>
    </row>
    <row r="98" spans="1:10" s="1" customFormat="1" ht="33.75" x14ac:dyDescent="0.2">
      <c r="A98" s="31" t="s">
        <v>86</v>
      </c>
      <c r="B98" s="32" t="s">
        <v>145</v>
      </c>
      <c r="C98" s="50">
        <v>418.57805000000002</v>
      </c>
      <c r="D98" s="50">
        <v>418.57805000000002</v>
      </c>
      <c r="E98" s="70"/>
      <c r="F98" s="65"/>
      <c r="G98" s="50">
        <v>418.57805000000002</v>
      </c>
      <c r="H98" s="50">
        <v>418.57805000000002</v>
      </c>
      <c r="I98" s="74"/>
      <c r="J98" s="63"/>
    </row>
    <row r="99" spans="1:10" s="1" customFormat="1" ht="33.75" x14ac:dyDescent="0.2">
      <c r="A99" s="31" t="s">
        <v>93</v>
      </c>
      <c r="B99" s="32" t="s">
        <v>145</v>
      </c>
      <c r="C99" s="50">
        <v>2200</v>
      </c>
      <c r="D99" s="50">
        <v>2200</v>
      </c>
      <c r="E99" s="70"/>
      <c r="F99" s="65"/>
      <c r="G99" s="50">
        <f>2200</f>
        <v>2200</v>
      </c>
      <c r="H99" s="50">
        <f>2200</f>
        <v>2200</v>
      </c>
      <c r="I99" s="74"/>
      <c r="J99" s="63"/>
    </row>
    <row r="100" spans="1:10" s="1" customFormat="1" ht="56.25" x14ac:dyDescent="0.2">
      <c r="A100" s="31" t="s">
        <v>94</v>
      </c>
      <c r="B100" s="32" t="s">
        <v>145</v>
      </c>
      <c r="C100" s="50">
        <v>1214.7532799999999</v>
      </c>
      <c r="D100" s="50">
        <v>1214.7532799999999</v>
      </c>
      <c r="E100" s="70"/>
      <c r="F100" s="65"/>
      <c r="G100" s="50">
        <v>1214.7532799999999</v>
      </c>
      <c r="H100" s="50">
        <v>1214.7532799999999</v>
      </c>
      <c r="I100" s="74"/>
      <c r="J100" s="63"/>
    </row>
    <row r="101" spans="1:10" s="1" customFormat="1" ht="33.75" x14ac:dyDescent="0.2">
      <c r="A101" s="31" t="s">
        <v>95</v>
      </c>
      <c r="B101" s="32" t="s">
        <v>145</v>
      </c>
      <c r="C101" s="50">
        <v>383.62115</v>
      </c>
      <c r="D101" s="50">
        <v>383.62115</v>
      </c>
      <c r="E101" s="70"/>
      <c r="F101" s="65"/>
      <c r="G101" s="50">
        <v>383.62115</v>
      </c>
      <c r="H101" s="50">
        <v>383.62115</v>
      </c>
      <c r="I101" s="74"/>
      <c r="J101" s="63"/>
    </row>
    <row r="102" spans="1:10" s="1" customFormat="1" ht="45" x14ac:dyDescent="0.2">
      <c r="A102" s="31" t="s">
        <v>96</v>
      </c>
      <c r="B102" s="32" t="s">
        <v>145</v>
      </c>
      <c r="C102" s="50">
        <v>615.41557</v>
      </c>
      <c r="D102" s="50">
        <v>615.41557</v>
      </c>
      <c r="E102" s="70"/>
      <c r="F102" s="65"/>
      <c r="G102" s="50">
        <v>615.41557</v>
      </c>
      <c r="H102" s="50">
        <v>615.41557</v>
      </c>
      <c r="I102" s="74"/>
      <c r="J102" s="63"/>
    </row>
    <row r="103" spans="1:10" s="1" customFormat="1" ht="22.5" x14ac:dyDescent="0.2">
      <c r="A103" s="31" t="s">
        <v>97</v>
      </c>
      <c r="B103" s="32" t="s">
        <v>145</v>
      </c>
      <c r="C103" s="50">
        <v>6681.3673699999999</v>
      </c>
      <c r="D103" s="50">
        <v>6681.3673699999999</v>
      </c>
      <c r="E103" s="70"/>
      <c r="F103" s="65"/>
      <c r="G103" s="50">
        <v>6681.3673699999999</v>
      </c>
      <c r="H103" s="50">
        <v>6681.3673699999999</v>
      </c>
      <c r="I103" s="74"/>
      <c r="J103" s="63"/>
    </row>
    <row r="104" spans="1:10" s="1" customFormat="1" ht="56.25" x14ac:dyDescent="0.2">
      <c r="A104" s="31" t="s">
        <v>98</v>
      </c>
      <c r="B104" s="32" t="s">
        <v>145</v>
      </c>
      <c r="C104" s="50">
        <v>1148.2082399999999</v>
      </c>
      <c r="D104" s="50">
        <v>1148.2082399999999</v>
      </c>
      <c r="E104" s="70"/>
      <c r="F104" s="65"/>
      <c r="G104" s="50">
        <v>1148.2082399999999</v>
      </c>
      <c r="H104" s="50">
        <v>1148.2082399999999</v>
      </c>
      <c r="I104" s="74"/>
      <c r="J104" s="63"/>
    </row>
    <row r="105" spans="1:10" s="1" customFormat="1" ht="56.25" x14ac:dyDescent="0.2">
      <c r="A105" s="31" t="s">
        <v>99</v>
      </c>
      <c r="B105" s="32" t="s">
        <v>145</v>
      </c>
      <c r="C105" s="50">
        <v>1081.57518</v>
      </c>
      <c r="D105" s="50">
        <v>1081.57518</v>
      </c>
      <c r="E105" s="70"/>
      <c r="F105" s="65"/>
      <c r="G105" s="50">
        <v>1081.57518</v>
      </c>
      <c r="H105" s="50">
        <v>1081.57518</v>
      </c>
      <c r="I105" s="74"/>
      <c r="J105" s="63"/>
    </row>
    <row r="106" spans="1:10" s="1" customFormat="1" ht="22.5" x14ac:dyDescent="0.2">
      <c r="A106" s="31" t="s">
        <v>100</v>
      </c>
      <c r="B106" s="32" t="s">
        <v>145</v>
      </c>
      <c r="C106" s="50">
        <v>421.41021000000001</v>
      </c>
      <c r="D106" s="50">
        <v>421.41021000000001</v>
      </c>
      <c r="E106" s="70"/>
      <c r="F106" s="65"/>
      <c r="G106" s="50">
        <v>421.41021000000001</v>
      </c>
      <c r="H106" s="50">
        <v>421.41021000000001</v>
      </c>
      <c r="I106" s="74"/>
      <c r="J106" s="63"/>
    </row>
    <row r="107" spans="1:10" s="1" customFormat="1" ht="33.75" x14ac:dyDescent="0.2">
      <c r="A107" s="31" t="s">
        <v>101</v>
      </c>
      <c r="B107" s="32" t="s">
        <v>145</v>
      </c>
      <c r="C107" s="50">
        <v>599.98604999999998</v>
      </c>
      <c r="D107" s="50">
        <v>599.98604999999998</v>
      </c>
      <c r="E107" s="70"/>
      <c r="F107" s="65"/>
      <c r="G107" s="50">
        <v>599.98604999999998</v>
      </c>
      <c r="H107" s="50">
        <v>599.98604999999998</v>
      </c>
      <c r="I107" s="74"/>
      <c r="J107" s="63"/>
    </row>
    <row r="108" spans="1:10" s="1" customFormat="1" ht="56.25" x14ac:dyDescent="0.2">
      <c r="A108" s="31" t="s">
        <v>102</v>
      </c>
      <c r="B108" s="32" t="s">
        <v>145</v>
      </c>
      <c r="C108" s="50">
        <f>1283.57465</f>
        <v>1283.57465</v>
      </c>
      <c r="D108" s="50">
        <f>1283.57465</f>
        <v>1283.57465</v>
      </c>
      <c r="E108" s="70"/>
      <c r="F108" s="65"/>
      <c r="G108" s="50">
        <f>1283.57465</f>
        <v>1283.57465</v>
      </c>
      <c r="H108" s="50">
        <f>1283.57465</f>
        <v>1283.57465</v>
      </c>
      <c r="I108" s="63"/>
      <c r="J108" s="63"/>
    </row>
    <row r="109" spans="1:10" s="1" customFormat="1" ht="45" x14ac:dyDescent="0.2">
      <c r="A109" s="31" t="s">
        <v>103</v>
      </c>
      <c r="B109" s="32" t="s">
        <v>145</v>
      </c>
      <c r="C109" s="50">
        <v>329.52800000000002</v>
      </c>
      <c r="D109" s="50">
        <v>329.52800000000002</v>
      </c>
      <c r="E109" s="70"/>
      <c r="F109" s="65"/>
      <c r="G109" s="50">
        <v>329.52800000000002</v>
      </c>
      <c r="H109" s="50">
        <v>329.52800000000002</v>
      </c>
      <c r="I109" s="63"/>
      <c r="J109" s="63"/>
    </row>
    <row r="110" spans="1:10" s="1" customFormat="1" ht="45" x14ac:dyDescent="0.2">
      <c r="A110" s="31" t="s">
        <v>104</v>
      </c>
      <c r="B110" s="32" t="s">
        <v>145</v>
      </c>
      <c r="C110" s="50">
        <v>354.25522000000001</v>
      </c>
      <c r="D110" s="50">
        <v>354.25522000000001</v>
      </c>
      <c r="E110" s="70"/>
      <c r="F110" s="65"/>
      <c r="G110" s="50">
        <v>354.25522000000001</v>
      </c>
      <c r="H110" s="50">
        <v>354.25522000000001</v>
      </c>
      <c r="I110" s="63"/>
      <c r="J110" s="63"/>
    </row>
    <row r="111" spans="1:10" s="1" customFormat="1" ht="33.75" x14ac:dyDescent="0.2">
      <c r="A111" s="31" t="s">
        <v>56</v>
      </c>
      <c r="B111" s="32" t="s">
        <v>145</v>
      </c>
      <c r="C111" s="50">
        <v>493.62754999999999</v>
      </c>
      <c r="D111" s="50">
        <v>493.62754999999999</v>
      </c>
      <c r="E111" s="70"/>
      <c r="F111" s="65"/>
      <c r="G111" s="50">
        <v>493.62754999999999</v>
      </c>
      <c r="H111" s="50">
        <v>493.62754999999999</v>
      </c>
      <c r="I111" s="63"/>
      <c r="J111" s="63"/>
    </row>
    <row r="112" spans="1:10" s="78" customFormat="1" ht="22.5" x14ac:dyDescent="0.25">
      <c r="A112" s="6" t="s">
        <v>105</v>
      </c>
      <c r="B112" s="108" t="s">
        <v>143</v>
      </c>
      <c r="C112" s="20">
        <v>59.2</v>
      </c>
      <c r="D112" s="20">
        <v>59.2</v>
      </c>
      <c r="E112" s="109"/>
      <c r="F112" s="109"/>
      <c r="G112" s="20">
        <v>56.554319999999997</v>
      </c>
      <c r="H112" s="20">
        <v>56.554319999999997</v>
      </c>
      <c r="I112" s="110"/>
      <c r="J112" s="110"/>
    </row>
    <row r="113" spans="1:10" s="78" customFormat="1" ht="33.75" x14ac:dyDescent="0.25">
      <c r="A113" s="6" t="s">
        <v>106</v>
      </c>
      <c r="B113" s="108" t="s">
        <v>143</v>
      </c>
      <c r="C113" s="20">
        <v>58.7</v>
      </c>
      <c r="D113" s="20">
        <v>58.7</v>
      </c>
      <c r="E113" s="109"/>
      <c r="F113" s="109"/>
      <c r="G113" s="20">
        <v>57.938969999999998</v>
      </c>
      <c r="H113" s="20">
        <v>57.938969999999998</v>
      </c>
      <c r="I113" s="110"/>
      <c r="J113" s="110"/>
    </row>
    <row r="114" spans="1:10" s="78" customFormat="1" ht="33.75" x14ac:dyDescent="0.25">
      <c r="A114" s="6" t="s">
        <v>107</v>
      </c>
      <c r="B114" s="108" t="s">
        <v>143</v>
      </c>
      <c r="C114" s="20">
        <v>54.8</v>
      </c>
      <c r="D114" s="20">
        <v>54.8</v>
      </c>
      <c r="E114" s="109"/>
      <c r="F114" s="109"/>
      <c r="G114" s="20">
        <v>52.387439999999998</v>
      </c>
      <c r="H114" s="20">
        <v>52.387439999999998</v>
      </c>
      <c r="I114" s="110"/>
      <c r="J114" s="110"/>
    </row>
    <row r="115" spans="1:10" s="78" customFormat="1" ht="33.75" x14ac:dyDescent="0.25">
      <c r="A115" s="6" t="s">
        <v>108</v>
      </c>
      <c r="B115" s="108" t="s">
        <v>143</v>
      </c>
      <c r="C115" s="20">
        <v>54.4</v>
      </c>
      <c r="D115" s="20">
        <v>54.4</v>
      </c>
      <c r="E115" s="109"/>
      <c r="F115" s="109"/>
      <c r="G115" s="20">
        <v>52.128630000000001</v>
      </c>
      <c r="H115" s="20">
        <v>52.128630000000001</v>
      </c>
      <c r="I115" s="110"/>
      <c r="J115" s="110"/>
    </row>
    <row r="116" spans="1:10" s="78" customFormat="1" ht="33.75" x14ac:dyDescent="0.25">
      <c r="A116" s="6" t="s">
        <v>109</v>
      </c>
      <c r="B116" s="108" t="s">
        <v>143</v>
      </c>
      <c r="C116" s="20">
        <v>56.2</v>
      </c>
      <c r="D116" s="20">
        <v>56.2</v>
      </c>
      <c r="E116" s="109"/>
      <c r="F116" s="109"/>
      <c r="G116" s="20">
        <v>52.287660000000002</v>
      </c>
      <c r="H116" s="20">
        <v>52.287660000000002</v>
      </c>
      <c r="I116" s="110"/>
      <c r="J116" s="110"/>
    </row>
    <row r="117" spans="1:10" s="78" customFormat="1" ht="33.75" x14ac:dyDescent="0.25">
      <c r="A117" s="6" t="s">
        <v>110</v>
      </c>
      <c r="B117" s="108" t="s">
        <v>143</v>
      </c>
      <c r="C117" s="20">
        <v>64.900000000000006</v>
      </c>
      <c r="D117" s="20">
        <v>64.900000000000006</v>
      </c>
      <c r="E117" s="109"/>
      <c r="F117" s="109"/>
      <c r="G117" s="20">
        <v>58.04365</v>
      </c>
      <c r="H117" s="20">
        <v>58.04365</v>
      </c>
      <c r="I117" s="110"/>
      <c r="J117" s="110"/>
    </row>
    <row r="118" spans="1:10" s="78" customFormat="1" ht="33.75" x14ac:dyDescent="0.25">
      <c r="A118" s="6" t="s">
        <v>111</v>
      </c>
      <c r="B118" s="108" t="s">
        <v>143</v>
      </c>
      <c r="C118" s="20">
        <v>50.4</v>
      </c>
      <c r="D118" s="20">
        <v>50.4</v>
      </c>
      <c r="E118" s="109"/>
      <c r="F118" s="109"/>
      <c r="G118" s="20">
        <v>49.432029999999997</v>
      </c>
      <c r="H118" s="20">
        <v>49.432029999999997</v>
      </c>
      <c r="I118" s="110"/>
      <c r="J118" s="110"/>
    </row>
    <row r="119" spans="1:10" s="78" customFormat="1" ht="33.75" x14ac:dyDescent="0.25">
      <c r="A119" s="6" t="s">
        <v>112</v>
      </c>
      <c r="B119" s="108" t="s">
        <v>143</v>
      </c>
      <c r="C119" s="20">
        <v>58.7</v>
      </c>
      <c r="D119" s="20">
        <v>58.7</v>
      </c>
      <c r="E119" s="109"/>
      <c r="F119" s="109"/>
      <c r="G119" s="20">
        <v>55.74051</v>
      </c>
      <c r="H119" s="20">
        <v>55.74051</v>
      </c>
      <c r="I119" s="110"/>
      <c r="J119" s="110"/>
    </row>
    <row r="120" spans="1:10" s="78" customFormat="1" ht="33.75" x14ac:dyDescent="0.25">
      <c r="A120" s="6" t="s">
        <v>113</v>
      </c>
      <c r="B120" s="108" t="s">
        <v>143</v>
      </c>
      <c r="C120" s="20">
        <v>58.7</v>
      </c>
      <c r="D120" s="20">
        <v>58.7</v>
      </c>
      <c r="E120" s="109"/>
      <c r="F120" s="109"/>
      <c r="G120" s="20">
        <v>57.725180000000002</v>
      </c>
      <c r="H120" s="20">
        <v>57.725180000000002</v>
      </c>
      <c r="I120" s="110"/>
      <c r="J120" s="110"/>
    </row>
    <row r="121" spans="1:10" s="78" customFormat="1" ht="33.75" x14ac:dyDescent="0.25">
      <c r="A121" s="6" t="s">
        <v>114</v>
      </c>
      <c r="B121" s="108" t="s">
        <v>143</v>
      </c>
      <c r="C121" s="20">
        <v>58.7</v>
      </c>
      <c r="D121" s="20">
        <v>58.7</v>
      </c>
      <c r="E121" s="109"/>
      <c r="F121" s="109"/>
      <c r="G121" s="20">
        <v>55.843649999999997</v>
      </c>
      <c r="H121" s="20">
        <v>55.843649999999997</v>
      </c>
      <c r="I121" s="110"/>
      <c r="J121" s="110"/>
    </row>
    <row r="122" spans="1:10" s="78" customFormat="1" ht="33.75" x14ac:dyDescent="0.25">
      <c r="A122" s="6" t="s">
        <v>115</v>
      </c>
      <c r="B122" s="108" t="s">
        <v>143</v>
      </c>
      <c r="C122" s="20">
        <v>59.7</v>
      </c>
      <c r="D122" s="20">
        <v>59.7</v>
      </c>
      <c r="E122" s="109"/>
      <c r="F122" s="109"/>
      <c r="G122" s="20">
        <v>58.345309999999998</v>
      </c>
      <c r="H122" s="20">
        <v>58.345309999999998</v>
      </c>
      <c r="I122" s="110"/>
      <c r="J122" s="110"/>
    </row>
    <row r="123" spans="1:10" s="78" customFormat="1" ht="33.75" x14ac:dyDescent="0.25">
      <c r="A123" s="6" t="s">
        <v>116</v>
      </c>
      <c r="B123" s="108" t="s">
        <v>143</v>
      </c>
      <c r="C123" s="20">
        <v>50.3</v>
      </c>
      <c r="D123" s="20">
        <v>50.3</v>
      </c>
      <c r="E123" s="109"/>
      <c r="F123" s="109"/>
      <c r="G123" s="20">
        <v>49.82452</v>
      </c>
      <c r="H123" s="20">
        <v>49.82452</v>
      </c>
      <c r="I123" s="110"/>
      <c r="J123" s="110"/>
    </row>
    <row r="124" spans="1:10" s="78" customFormat="1" ht="33.75" x14ac:dyDescent="0.25">
      <c r="A124" s="6" t="s">
        <v>117</v>
      </c>
      <c r="B124" s="108" t="s">
        <v>143</v>
      </c>
      <c r="C124" s="20">
        <v>58.7</v>
      </c>
      <c r="D124" s="20">
        <v>58.7</v>
      </c>
      <c r="E124" s="109"/>
      <c r="F124" s="109"/>
      <c r="G124" s="20">
        <v>56.611649999999997</v>
      </c>
      <c r="H124" s="20">
        <v>56.611649999999997</v>
      </c>
      <c r="I124" s="110"/>
      <c r="J124" s="110"/>
    </row>
    <row r="125" spans="1:10" s="78" customFormat="1" ht="33.75" x14ac:dyDescent="0.25">
      <c r="A125" s="6" t="s">
        <v>118</v>
      </c>
      <c r="B125" s="108" t="s">
        <v>143</v>
      </c>
      <c r="C125" s="20">
        <v>58.7</v>
      </c>
      <c r="D125" s="20">
        <v>58.7</v>
      </c>
      <c r="E125" s="109"/>
      <c r="F125" s="109"/>
      <c r="G125" s="20">
        <v>57.505780000000001</v>
      </c>
      <c r="H125" s="20">
        <v>57.505780000000001</v>
      </c>
      <c r="I125" s="110"/>
      <c r="J125" s="110"/>
    </row>
    <row r="126" spans="1:10" s="78" customFormat="1" ht="33.75" x14ac:dyDescent="0.25">
      <c r="A126" s="6" t="s">
        <v>119</v>
      </c>
      <c r="B126" s="108" t="s">
        <v>143</v>
      </c>
      <c r="C126" s="20">
        <v>59.2</v>
      </c>
      <c r="D126" s="20">
        <v>59.2</v>
      </c>
      <c r="E126" s="109"/>
      <c r="F126" s="109"/>
      <c r="G126" s="20">
        <v>57.684159999999999</v>
      </c>
      <c r="H126" s="20">
        <v>57.684159999999999</v>
      </c>
      <c r="I126" s="110"/>
      <c r="J126" s="110"/>
    </row>
    <row r="127" spans="1:10" s="78" customFormat="1" ht="33.75" x14ac:dyDescent="0.25">
      <c r="A127" s="6" t="s">
        <v>120</v>
      </c>
      <c r="B127" s="108" t="s">
        <v>143</v>
      </c>
      <c r="C127" s="20">
        <v>59.2</v>
      </c>
      <c r="D127" s="20">
        <v>59.2</v>
      </c>
      <c r="E127" s="109"/>
      <c r="F127" s="109"/>
      <c r="G127" s="20">
        <v>57.737549999999999</v>
      </c>
      <c r="H127" s="20">
        <v>57.737549999999999</v>
      </c>
      <c r="I127" s="110"/>
      <c r="J127" s="110"/>
    </row>
    <row r="128" spans="1:10" s="78" customFormat="1" ht="33.75" x14ac:dyDescent="0.25">
      <c r="A128" s="6" t="s">
        <v>121</v>
      </c>
      <c r="B128" s="108" t="s">
        <v>143</v>
      </c>
      <c r="C128" s="20">
        <v>51</v>
      </c>
      <c r="D128" s="20">
        <v>51</v>
      </c>
      <c r="E128" s="109"/>
      <c r="F128" s="109"/>
      <c r="G128" s="20">
        <v>50.396700000000003</v>
      </c>
      <c r="H128" s="20">
        <v>50.396700000000003</v>
      </c>
      <c r="I128" s="110"/>
      <c r="J128" s="110"/>
    </row>
    <row r="129" spans="1:10" s="78" customFormat="1" ht="33.75" x14ac:dyDescent="0.25">
      <c r="A129" s="6" t="s">
        <v>142</v>
      </c>
      <c r="B129" s="108" t="s">
        <v>143</v>
      </c>
      <c r="C129" s="20">
        <v>59.2</v>
      </c>
      <c r="D129" s="20">
        <v>59.2</v>
      </c>
      <c r="E129" s="109"/>
      <c r="F129" s="109"/>
      <c r="G129" s="20">
        <v>56.712359999999997</v>
      </c>
      <c r="H129" s="20">
        <v>56.712359999999997</v>
      </c>
      <c r="I129" s="110"/>
      <c r="J129" s="110"/>
    </row>
    <row r="130" spans="1:10" s="78" customFormat="1" ht="33.75" x14ac:dyDescent="0.25">
      <c r="A130" s="6" t="s">
        <v>122</v>
      </c>
      <c r="B130" s="108" t="s">
        <v>143</v>
      </c>
      <c r="C130" s="20">
        <v>50.399059999999999</v>
      </c>
      <c r="D130" s="20">
        <v>50.399059999999999</v>
      </c>
      <c r="E130" s="109"/>
      <c r="F130" s="109"/>
      <c r="G130" s="20">
        <v>50.399059999999999</v>
      </c>
      <c r="H130" s="20">
        <v>50.399059999999999</v>
      </c>
      <c r="I130" s="110"/>
      <c r="J130" s="110"/>
    </row>
    <row r="131" spans="1:10" s="78" customFormat="1" ht="33.75" x14ac:dyDescent="0.25">
      <c r="A131" s="6" t="s">
        <v>123</v>
      </c>
      <c r="B131" s="108" t="s">
        <v>143</v>
      </c>
      <c r="C131" s="20">
        <v>59.2</v>
      </c>
      <c r="D131" s="20">
        <v>59.2</v>
      </c>
      <c r="E131" s="109"/>
      <c r="F131" s="109"/>
      <c r="G131" s="20">
        <v>56.712359999999997</v>
      </c>
      <c r="H131" s="20">
        <v>56.712359999999997</v>
      </c>
      <c r="I131" s="110"/>
      <c r="J131" s="110"/>
    </row>
    <row r="132" spans="1:10" s="78" customFormat="1" ht="33.75" x14ac:dyDescent="0.25">
      <c r="A132" s="6" t="s">
        <v>124</v>
      </c>
      <c r="B132" s="108" t="s">
        <v>143</v>
      </c>
      <c r="C132" s="20">
        <v>51.3</v>
      </c>
      <c r="D132" s="20">
        <v>51.3</v>
      </c>
      <c r="E132" s="109"/>
      <c r="F132" s="109"/>
      <c r="G132" s="20">
        <v>50.3</v>
      </c>
      <c r="H132" s="20">
        <v>50.3</v>
      </c>
      <c r="I132" s="110"/>
      <c r="J132" s="110"/>
    </row>
    <row r="133" spans="1:10" s="78" customFormat="1" ht="33.75" x14ac:dyDescent="0.25">
      <c r="A133" s="6" t="s">
        <v>125</v>
      </c>
      <c r="B133" s="108" t="s">
        <v>143</v>
      </c>
      <c r="C133" s="20">
        <v>47.603009999999998</v>
      </c>
      <c r="D133" s="20">
        <v>47.603009999999998</v>
      </c>
      <c r="E133" s="109"/>
      <c r="F133" s="109"/>
      <c r="G133" s="20">
        <v>47.603009999999998</v>
      </c>
      <c r="H133" s="20">
        <v>47.603009999999998</v>
      </c>
      <c r="I133" s="110"/>
      <c r="J133" s="110"/>
    </row>
    <row r="134" spans="1:10" s="78" customFormat="1" ht="33.75" x14ac:dyDescent="0.25">
      <c r="A134" s="6" t="s">
        <v>126</v>
      </c>
      <c r="B134" s="108" t="s">
        <v>143</v>
      </c>
      <c r="C134" s="20">
        <v>55.4</v>
      </c>
      <c r="D134" s="20">
        <v>55.4</v>
      </c>
      <c r="E134" s="109"/>
      <c r="F134" s="109"/>
      <c r="G134" s="20">
        <v>52.9</v>
      </c>
      <c r="H134" s="20">
        <v>52.9</v>
      </c>
      <c r="I134" s="110"/>
      <c r="J134" s="110"/>
    </row>
    <row r="135" spans="1:10" s="78" customFormat="1" ht="33.75" x14ac:dyDescent="0.25">
      <c r="A135" s="6" t="s">
        <v>127</v>
      </c>
      <c r="B135" s="108" t="s">
        <v>143</v>
      </c>
      <c r="C135" s="20">
        <v>45.8</v>
      </c>
      <c r="D135" s="20">
        <v>45.8</v>
      </c>
      <c r="E135" s="109"/>
      <c r="F135" s="109"/>
      <c r="G135" s="20">
        <v>45.378210000000003</v>
      </c>
      <c r="H135" s="20">
        <v>45.378210000000003</v>
      </c>
      <c r="I135" s="110"/>
      <c r="J135" s="110"/>
    </row>
    <row r="136" spans="1:10" s="78" customFormat="1" ht="33.75" x14ac:dyDescent="0.25">
      <c r="A136" s="6" t="s">
        <v>128</v>
      </c>
      <c r="B136" s="108" t="s">
        <v>143</v>
      </c>
      <c r="C136" s="20">
        <v>51.5</v>
      </c>
      <c r="D136" s="20">
        <v>51.5</v>
      </c>
      <c r="E136" s="109"/>
      <c r="F136" s="109"/>
      <c r="G136" s="20">
        <v>50.92351</v>
      </c>
      <c r="H136" s="20">
        <v>50.92351</v>
      </c>
      <c r="I136" s="110"/>
      <c r="J136" s="110"/>
    </row>
    <row r="137" spans="1:10" s="78" customFormat="1" ht="33.75" x14ac:dyDescent="0.25">
      <c r="A137" s="6" t="s">
        <v>129</v>
      </c>
      <c r="B137" s="108" t="s">
        <v>143</v>
      </c>
      <c r="C137" s="20">
        <v>47.5</v>
      </c>
      <c r="D137" s="20">
        <v>47.5</v>
      </c>
      <c r="E137" s="109"/>
      <c r="F137" s="109"/>
      <c r="G137" s="20">
        <v>47.3</v>
      </c>
      <c r="H137" s="20">
        <v>47.3</v>
      </c>
      <c r="I137" s="110"/>
      <c r="J137" s="110"/>
    </row>
    <row r="138" spans="1:10" s="78" customFormat="1" ht="33.75" x14ac:dyDescent="0.25">
      <c r="A138" s="6" t="s">
        <v>130</v>
      </c>
      <c r="B138" s="108" t="s">
        <v>143</v>
      </c>
      <c r="C138" s="20">
        <v>56.2</v>
      </c>
      <c r="D138" s="20">
        <v>56.2</v>
      </c>
      <c r="E138" s="109"/>
      <c r="F138" s="109"/>
      <c r="G138" s="20">
        <v>53.5</v>
      </c>
      <c r="H138" s="20">
        <v>53.5</v>
      </c>
      <c r="I138" s="110"/>
      <c r="J138" s="110"/>
    </row>
    <row r="139" spans="1:10" s="78" customFormat="1" ht="33.75" x14ac:dyDescent="0.25">
      <c r="A139" s="6" t="s">
        <v>131</v>
      </c>
      <c r="B139" s="108" t="s">
        <v>143</v>
      </c>
      <c r="C139" s="20">
        <v>59.4</v>
      </c>
      <c r="D139" s="20">
        <v>59.4</v>
      </c>
      <c r="E139" s="109"/>
      <c r="F139" s="109"/>
      <c r="G139" s="20">
        <v>56.4</v>
      </c>
      <c r="H139" s="20">
        <v>56.4</v>
      </c>
      <c r="I139" s="110"/>
      <c r="J139" s="110"/>
    </row>
    <row r="140" spans="1:10" s="78" customFormat="1" ht="33.75" x14ac:dyDescent="0.25">
      <c r="A140" s="6" t="s">
        <v>132</v>
      </c>
      <c r="B140" s="108" t="s">
        <v>143</v>
      </c>
      <c r="C140" s="20">
        <v>57.4</v>
      </c>
      <c r="D140" s="20">
        <v>57.4</v>
      </c>
      <c r="E140" s="109"/>
      <c r="F140" s="109"/>
      <c r="G140" s="20">
        <v>54.5</v>
      </c>
      <c r="H140" s="20">
        <v>54.5</v>
      </c>
      <c r="I140" s="110"/>
      <c r="J140" s="110"/>
    </row>
    <row r="141" spans="1:10" s="78" customFormat="1" ht="33.75" x14ac:dyDescent="0.25">
      <c r="A141" s="6" t="s">
        <v>134</v>
      </c>
      <c r="B141" s="108" t="s">
        <v>143</v>
      </c>
      <c r="C141" s="20">
        <v>57.3</v>
      </c>
      <c r="D141" s="20">
        <v>57.3</v>
      </c>
      <c r="E141" s="109"/>
      <c r="F141" s="109"/>
      <c r="G141" s="20">
        <v>57.8</v>
      </c>
      <c r="H141" s="20">
        <v>54.8</v>
      </c>
      <c r="I141" s="110"/>
      <c r="J141" s="110"/>
    </row>
    <row r="142" spans="1:10" s="78" customFormat="1" ht="33.75" x14ac:dyDescent="0.25">
      <c r="A142" s="6" t="s">
        <v>133</v>
      </c>
      <c r="B142" s="108" t="s">
        <v>143</v>
      </c>
      <c r="C142" s="20">
        <v>57.4</v>
      </c>
      <c r="D142" s="20">
        <v>57.4</v>
      </c>
      <c r="E142" s="109"/>
      <c r="F142" s="109"/>
      <c r="G142" s="20">
        <v>54.8</v>
      </c>
      <c r="H142" s="20">
        <v>54.8</v>
      </c>
      <c r="I142" s="110"/>
      <c r="J142" s="110"/>
    </row>
    <row r="143" spans="1:10" s="78" customFormat="1" ht="33.75" x14ac:dyDescent="0.25">
      <c r="A143" s="6" t="s">
        <v>135</v>
      </c>
      <c r="B143" s="108" t="s">
        <v>143</v>
      </c>
      <c r="C143" s="20">
        <v>49.4</v>
      </c>
      <c r="D143" s="20">
        <v>49.4</v>
      </c>
      <c r="E143" s="109"/>
      <c r="F143" s="109"/>
      <c r="G143" s="20">
        <v>48.9</v>
      </c>
      <c r="H143" s="20">
        <v>48.9</v>
      </c>
      <c r="I143" s="110"/>
      <c r="J143" s="110"/>
    </row>
    <row r="144" spans="1:10" s="78" customFormat="1" ht="33.75" x14ac:dyDescent="0.25">
      <c r="A144" s="6" t="s">
        <v>136</v>
      </c>
      <c r="B144" s="108" t="s">
        <v>143</v>
      </c>
      <c r="C144" s="20">
        <v>47.702539999999999</v>
      </c>
      <c r="D144" s="20">
        <v>47.702539999999999</v>
      </c>
      <c r="E144" s="109"/>
      <c r="F144" s="109"/>
      <c r="G144" s="20">
        <v>47.702539999999999</v>
      </c>
      <c r="H144" s="20">
        <v>47.702539999999999</v>
      </c>
      <c r="I144" s="110"/>
      <c r="J144" s="110"/>
    </row>
    <row r="145" spans="1:10" s="78" customFormat="1" ht="33.75" x14ac:dyDescent="0.25">
      <c r="A145" s="6" t="s">
        <v>137</v>
      </c>
      <c r="B145" s="108" t="s">
        <v>143</v>
      </c>
      <c r="C145" s="20">
        <v>58.3</v>
      </c>
      <c r="D145" s="20">
        <v>58.3</v>
      </c>
      <c r="E145" s="109"/>
      <c r="F145" s="109"/>
      <c r="G145" s="20">
        <v>55.6</v>
      </c>
      <c r="H145" s="20">
        <v>55.6</v>
      </c>
      <c r="I145" s="110"/>
      <c r="J145" s="110"/>
    </row>
    <row r="146" spans="1:10" s="78" customFormat="1" ht="33.75" x14ac:dyDescent="0.25">
      <c r="A146" s="6" t="s">
        <v>138</v>
      </c>
      <c r="B146" s="108" t="s">
        <v>143</v>
      </c>
      <c r="C146" s="20">
        <v>57.3</v>
      </c>
      <c r="D146" s="20">
        <v>57.3</v>
      </c>
      <c r="E146" s="109"/>
      <c r="F146" s="109"/>
      <c r="G146" s="20">
        <v>54.5</v>
      </c>
      <c r="H146" s="20">
        <v>54.5</v>
      </c>
      <c r="I146" s="110"/>
      <c r="J146" s="110"/>
    </row>
    <row r="147" spans="1:10" s="78" customFormat="1" ht="33.75" x14ac:dyDescent="0.25">
      <c r="A147" s="6" t="s">
        <v>139</v>
      </c>
      <c r="B147" s="108" t="s">
        <v>143</v>
      </c>
      <c r="C147" s="20">
        <v>59.8</v>
      </c>
      <c r="D147" s="20">
        <v>59.8</v>
      </c>
      <c r="E147" s="109"/>
      <c r="F147" s="109"/>
      <c r="G147" s="20">
        <v>56.1</v>
      </c>
      <c r="H147" s="20">
        <v>56.1</v>
      </c>
      <c r="I147" s="110"/>
      <c r="J147" s="110"/>
    </row>
    <row r="148" spans="1:10" s="78" customFormat="1" ht="33.75" x14ac:dyDescent="0.25">
      <c r="A148" s="6" t="s">
        <v>140</v>
      </c>
      <c r="B148" s="108" t="s">
        <v>143</v>
      </c>
      <c r="C148" s="20">
        <v>56.2</v>
      </c>
      <c r="D148" s="20">
        <v>56.2</v>
      </c>
      <c r="E148" s="109"/>
      <c r="F148" s="109"/>
      <c r="G148" s="20">
        <v>52.5</v>
      </c>
      <c r="H148" s="20">
        <v>52.5</v>
      </c>
      <c r="I148" s="110"/>
      <c r="J148" s="110"/>
    </row>
    <row r="149" spans="1:10" s="78" customFormat="1" ht="33.75" x14ac:dyDescent="0.25">
      <c r="A149" s="6" t="s">
        <v>141</v>
      </c>
      <c r="B149" s="108" t="s">
        <v>143</v>
      </c>
      <c r="C149" s="20">
        <v>55.1</v>
      </c>
      <c r="D149" s="20">
        <v>55.1</v>
      </c>
      <c r="E149" s="109"/>
      <c r="F149" s="109"/>
      <c r="G149" s="20">
        <v>52.5</v>
      </c>
      <c r="H149" s="20">
        <v>52.5</v>
      </c>
      <c r="I149" s="110"/>
      <c r="J149" s="110"/>
    </row>
    <row r="150" spans="1:10" s="78" customFormat="1" ht="33.75" x14ac:dyDescent="0.25">
      <c r="A150" s="6" t="s">
        <v>289</v>
      </c>
      <c r="B150" s="108" t="s">
        <v>290</v>
      </c>
      <c r="C150" s="20">
        <v>29.7</v>
      </c>
      <c r="D150" s="20">
        <v>29.7</v>
      </c>
      <c r="E150" s="109"/>
      <c r="F150" s="109"/>
      <c r="G150" s="20"/>
      <c r="H150" s="20"/>
      <c r="I150" s="110"/>
      <c r="J150" s="110"/>
    </row>
    <row r="151" spans="1:10" s="78" customFormat="1" ht="22.5" customHeight="1" x14ac:dyDescent="0.25">
      <c r="A151" s="6" t="s">
        <v>286</v>
      </c>
      <c r="B151" s="108" t="s">
        <v>287</v>
      </c>
      <c r="C151" s="20">
        <v>17</v>
      </c>
      <c r="D151" s="20">
        <v>17</v>
      </c>
      <c r="E151" s="109"/>
      <c r="F151" s="109"/>
      <c r="G151" s="20"/>
      <c r="H151" s="20"/>
      <c r="I151" s="110"/>
      <c r="J151" s="110"/>
    </row>
    <row r="152" spans="1:10" s="78" customFormat="1" ht="22.5" customHeight="1" x14ac:dyDescent="0.25">
      <c r="A152" s="6" t="s">
        <v>286</v>
      </c>
      <c r="B152" s="108" t="s">
        <v>287</v>
      </c>
      <c r="C152" s="20">
        <v>11</v>
      </c>
      <c r="D152" s="20">
        <v>11</v>
      </c>
      <c r="E152" s="109"/>
      <c r="F152" s="109"/>
      <c r="G152" s="20"/>
      <c r="H152" s="20"/>
      <c r="I152" s="110"/>
      <c r="J152" s="110"/>
    </row>
    <row r="153" spans="1:10" s="78" customFormat="1" ht="250.5" customHeight="1" x14ac:dyDescent="0.25">
      <c r="A153" s="6" t="s">
        <v>288</v>
      </c>
      <c r="B153" s="111" t="s">
        <v>144</v>
      </c>
      <c r="C153" s="20">
        <v>37.4</v>
      </c>
      <c r="D153" s="20">
        <v>37.4</v>
      </c>
      <c r="E153" s="109"/>
      <c r="F153" s="109"/>
      <c r="G153" s="20">
        <v>37.4</v>
      </c>
      <c r="H153" s="20">
        <v>37.4</v>
      </c>
      <c r="I153" s="110"/>
      <c r="J153" s="110"/>
    </row>
    <row r="154" spans="1:10" ht="33.75" x14ac:dyDescent="0.25">
      <c r="A154" s="25" t="s">
        <v>176</v>
      </c>
      <c r="B154" s="33" t="s">
        <v>186</v>
      </c>
      <c r="C154" s="34">
        <v>161.69999999999999</v>
      </c>
      <c r="D154" s="34">
        <v>161.69999999999999</v>
      </c>
      <c r="E154" s="119"/>
      <c r="F154" s="119"/>
      <c r="G154" s="34">
        <v>161.69999999999999</v>
      </c>
      <c r="H154" s="34">
        <v>161.69999999999999</v>
      </c>
      <c r="I154" s="107"/>
      <c r="J154" s="107"/>
    </row>
    <row r="155" spans="1:10" ht="56.25" x14ac:dyDescent="0.25">
      <c r="A155" s="25" t="s">
        <v>177</v>
      </c>
      <c r="B155" s="33" t="s">
        <v>186</v>
      </c>
      <c r="C155" s="34">
        <v>10</v>
      </c>
      <c r="D155" s="34">
        <v>10</v>
      </c>
      <c r="E155" s="119"/>
      <c r="F155" s="119"/>
      <c r="G155" s="34">
        <v>10</v>
      </c>
      <c r="H155" s="34">
        <v>10</v>
      </c>
      <c r="I155" s="107"/>
      <c r="J155" s="107"/>
    </row>
    <row r="156" spans="1:10" ht="56.25" x14ac:dyDescent="0.25">
      <c r="A156" s="25" t="s">
        <v>178</v>
      </c>
      <c r="B156" s="33" t="s">
        <v>186</v>
      </c>
      <c r="C156" s="34">
        <v>10</v>
      </c>
      <c r="D156" s="34">
        <v>10</v>
      </c>
      <c r="E156" s="119"/>
      <c r="F156" s="119"/>
      <c r="G156" s="34">
        <v>10</v>
      </c>
      <c r="H156" s="34">
        <v>10</v>
      </c>
      <c r="I156" s="107"/>
      <c r="J156" s="107"/>
    </row>
    <row r="157" spans="1:10" ht="56.25" x14ac:dyDescent="0.25">
      <c r="A157" s="25" t="s">
        <v>179</v>
      </c>
      <c r="B157" s="33" t="s">
        <v>186</v>
      </c>
      <c r="C157" s="34">
        <v>218.1</v>
      </c>
      <c r="D157" s="34">
        <v>218.1</v>
      </c>
      <c r="E157" s="119"/>
      <c r="F157" s="119"/>
      <c r="G157" s="34">
        <v>179.2</v>
      </c>
      <c r="H157" s="34">
        <v>179.2</v>
      </c>
      <c r="I157" s="107"/>
      <c r="J157" s="107"/>
    </row>
    <row r="158" spans="1:10" ht="33.75" x14ac:dyDescent="0.25">
      <c r="A158" s="25" t="s">
        <v>180</v>
      </c>
      <c r="B158" s="33" t="s">
        <v>186</v>
      </c>
      <c r="C158" s="34">
        <v>110.5</v>
      </c>
      <c r="D158" s="34">
        <v>110.5</v>
      </c>
      <c r="E158" s="119"/>
      <c r="F158" s="119"/>
      <c r="G158" s="34">
        <v>110.5</v>
      </c>
      <c r="H158" s="34">
        <v>110.5</v>
      </c>
      <c r="I158" s="107"/>
      <c r="J158" s="107"/>
    </row>
    <row r="159" spans="1:10" ht="56.25" x14ac:dyDescent="0.25">
      <c r="A159" s="25" t="s">
        <v>181</v>
      </c>
      <c r="B159" s="33" t="s">
        <v>186</v>
      </c>
      <c r="C159" s="34">
        <v>130.5</v>
      </c>
      <c r="D159" s="34">
        <v>130.5</v>
      </c>
      <c r="E159" s="119"/>
      <c r="F159" s="119"/>
      <c r="G159" s="34">
        <v>122.8</v>
      </c>
      <c r="H159" s="34">
        <v>122.8</v>
      </c>
      <c r="I159" s="107"/>
      <c r="J159" s="107"/>
    </row>
    <row r="160" spans="1:10" ht="33.75" x14ac:dyDescent="0.25">
      <c r="A160" s="25" t="s">
        <v>182</v>
      </c>
      <c r="B160" s="33" t="s">
        <v>186</v>
      </c>
      <c r="C160" s="34">
        <v>9.5</v>
      </c>
      <c r="D160" s="34">
        <v>9.5</v>
      </c>
      <c r="E160" s="119"/>
      <c r="F160" s="119"/>
      <c r="G160" s="34">
        <v>9.5</v>
      </c>
      <c r="H160" s="34">
        <v>9.5</v>
      </c>
      <c r="I160" s="107"/>
      <c r="J160" s="107"/>
    </row>
    <row r="161" spans="1:10" ht="67.5" x14ac:dyDescent="0.25">
      <c r="A161" s="25" t="s">
        <v>183</v>
      </c>
      <c r="B161" s="33" t="s">
        <v>186</v>
      </c>
      <c r="C161" s="34">
        <v>225</v>
      </c>
      <c r="D161" s="34">
        <v>225</v>
      </c>
      <c r="E161" s="119"/>
      <c r="F161" s="119"/>
      <c r="G161" s="34">
        <v>205.5</v>
      </c>
      <c r="H161" s="34">
        <v>205.5</v>
      </c>
      <c r="I161" s="107"/>
      <c r="J161" s="107"/>
    </row>
    <row r="162" spans="1:10" ht="56.25" x14ac:dyDescent="0.25">
      <c r="A162" s="25" t="s">
        <v>184</v>
      </c>
      <c r="B162" s="33" t="s">
        <v>186</v>
      </c>
      <c r="C162" s="34">
        <v>522.29999999999995</v>
      </c>
      <c r="D162" s="34">
        <v>522.29999999999995</v>
      </c>
      <c r="E162" s="119"/>
      <c r="F162" s="119"/>
      <c r="G162" s="34">
        <v>506.9</v>
      </c>
      <c r="H162" s="34">
        <v>506.9</v>
      </c>
      <c r="I162" s="107"/>
      <c r="J162" s="107"/>
    </row>
    <row r="163" spans="1:10" ht="45" x14ac:dyDescent="0.25">
      <c r="A163" s="25" t="s">
        <v>185</v>
      </c>
      <c r="B163" s="33" t="s">
        <v>187</v>
      </c>
      <c r="C163" s="34">
        <v>295</v>
      </c>
      <c r="D163" s="34">
        <v>295</v>
      </c>
      <c r="E163" s="119"/>
      <c r="F163" s="119"/>
      <c r="G163" s="34">
        <v>278.89999999999998</v>
      </c>
      <c r="H163" s="34">
        <v>278.89999999999998</v>
      </c>
      <c r="I163" s="107"/>
      <c r="J163" s="107"/>
    </row>
    <row r="164" spans="1:10" ht="34.5" x14ac:dyDescent="0.25">
      <c r="A164" s="33" t="s">
        <v>188</v>
      </c>
      <c r="B164" s="35" t="s">
        <v>189</v>
      </c>
      <c r="C164" s="34">
        <v>580</v>
      </c>
      <c r="D164" s="34">
        <v>580</v>
      </c>
      <c r="E164" s="107"/>
      <c r="F164" s="107"/>
      <c r="G164" s="34">
        <v>420.9</v>
      </c>
      <c r="H164" s="34">
        <v>420.9</v>
      </c>
      <c r="I164" s="107"/>
      <c r="J164" s="107"/>
    </row>
    <row r="165" spans="1:10" s="78" customFormat="1" ht="23.25" x14ac:dyDescent="0.25">
      <c r="A165" s="106" t="s">
        <v>191</v>
      </c>
      <c r="B165" s="112" t="s">
        <v>192</v>
      </c>
      <c r="C165" s="34">
        <v>30594</v>
      </c>
      <c r="D165" s="120">
        <v>30594.1</v>
      </c>
      <c r="E165" s="107"/>
      <c r="F165" s="107"/>
      <c r="G165" s="34">
        <v>29288.400000000001</v>
      </c>
      <c r="H165" s="34">
        <v>29288.400000000001</v>
      </c>
      <c r="I165" s="107"/>
      <c r="J165" s="107"/>
    </row>
    <row r="166" spans="1:10" s="78" customFormat="1" ht="45.75" x14ac:dyDescent="0.25">
      <c r="A166" s="112" t="s">
        <v>193</v>
      </c>
      <c r="B166" s="106" t="s">
        <v>244</v>
      </c>
      <c r="C166" s="34">
        <f>2485</f>
        <v>2485</v>
      </c>
      <c r="D166" s="120">
        <f>2485.4</f>
        <v>2485.4</v>
      </c>
      <c r="E166" s="107"/>
      <c r="F166" s="107"/>
      <c r="G166" s="34">
        <v>2072.1</v>
      </c>
      <c r="H166" s="34">
        <v>2072.1</v>
      </c>
      <c r="I166" s="107"/>
      <c r="J166" s="107"/>
    </row>
    <row r="167" spans="1:10" s="78" customFormat="1" ht="34.5" x14ac:dyDescent="0.25">
      <c r="A167" s="112" t="s">
        <v>194</v>
      </c>
      <c r="B167" s="106" t="s">
        <v>194</v>
      </c>
      <c r="C167" s="34">
        <v>510.5</v>
      </c>
      <c r="D167" s="34">
        <v>510.5</v>
      </c>
      <c r="E167" s="107"/>
      <c r="F167" s="107"/>
      <c r="G167" s="34">
        <v>325.7</v>
      </c>
      <c r="H167" s="34">
        <v>325.7</v>
      </c>
      <c r="I167" s="107"/>
      <c r="J167" s="107"/>
    </row>
    <row r="168" spans="1:10" s="78" customFormat="1" ht="23.25" x14ac:dyDescent="0.25">
      <c r="A168" s="112" t="s">
        <v>195</v>
      </c>
      <c r="B168" s="106" t="s">
        <v>195</v>
      </c>
      <c r="C168" s="34">
        <v>27766.2</v>
      </c>
      <c r="D168" s="34">
        <v>27766.2</v>
      </c>
      <c r="E168" s="107"/>
      <c r="F168" s="107"/>
      <c r="G168" s="34">
        <v>25830.5</v>
      </c>
      <c r="H168" s="34">
        <v>25830.5</v>
      </c>
      <c r="I168" s="107"/>
      <c r="J168" s="107"/>
    </row>
    <row r="169" spans="1:10" s="78" customFormat="1" ht="45.75" x14ac:dyDescent="0.25">
      <c r="A169" s="112" t="s">
        <v>196</v>
      </c>
      <c r="B169" s="106" t="s">
        <v>244</v>
      </c>
      <c r="C169" s="34">
        <v>2365</v>
      </c>
      <c r="D169" s="120">
        <v>2365.4</v>
      </c>
      <c r="E169" s="107"/>
      <c r="F169" s="107"/>
      <c r="G169" s="34">
        <v>2195.5</v>
      </c>
      <c r="H169" s="34">
        <v>2195.5</v>
      </c>
      <c r="I169" s="107"/>
      <c r="J169" s="107"/>
    </row>
    <row r="170" spans="1:10" s="78" customFormat="1" ht="45.75" x14ac:dyDescent="0.25">
      <c r="A170" s="117" t="s">
        <v>197</v>
      </c>
      <c r="B170" s="106" t="s">
        <v>245</v>
      </c>
      <c r="C170" s="34">
        <v>153.6</v>
      </c>
      <c r="D170" s="34">
        <v>1.3</v>
      </c>
      <c r="E170" s="107">
        <v>152.30000000000001</v>
      </c>
      <c r="F170" s="107"/>
      <c r="G170" s="107">
        <f>H170+I170</f>
        <v>150.9</v>
      </c>
      <c r="H170" s="107">
        <v>1.3</v>
      </c>
      <c r="I170" s="107">
        <v>149.6</v>
      </c>
      <c r="J170" s="107"/>
    </row>
    <row r="171" spans="1:10" s="78" customFormat="1" ht="55.5" customHeight="1" x14ac:dyDescent="0.25">
      <c r="A171" s="106" t="s">
        <v>198</v>
      </c>
      <c r="B171" s="106" t="s">
        <v>246</v>
      </c>
      <c r="C171" s="34">
        <v>564.4</v>
      </c>
      <c r="D171" s="34">
        <v>16.399999999999999</v>
      </c>
      <c r="E171" s="107">
        <v>548</v>
      </c>
      <c r="F171" s="107"/>
      <c r="G171" s="107">
        <f>H171+I171</f>
        <v>564.4</v>
      </c>
      <c r="H171" s="107">
        <v>16.399999999999999</v>
      </c>
      <c r="I171" s="107">
        <v>548</v>
      </c>
      <c r="J171" s="107"/>
    </row>
    <row r="172" spans="1:10" s="78" customFormat="1" ht="45.75" x14ac:dyDescent="0.25">
      <c r="A172" s="106" t="s">
        <v>199</v>
      </c>
      <c r="B172" s="106" t="s">
        <v>247</v>
      </c>
      <c r="C172" s="34">
        <v>554.29999999999995</v>
      </c>
      <c r="D172" s="34">
        <v>210.3</v>
      </c>
      <c r="E172" s="107">
        <v>344</v>
      </c>
      <c r="F172" s="107"/>
      <c r="G172" s="107">
        <f>H172+I172</f>
        <v>485.6</v>
      </c>
      <c r="H172" s="107">
        <v>186.8</v>
      </c>
      <c r="I172" s="107">
        <v>298.8</v>
      </c>
      <c r="J172" s="107"/>
    </row>
    <row r="173" spans="1:10" s="78" customFormat="1" ht="57" x14ac:dyDescent="0.25">
      <c r="A173" s="106" t="s">
        <v>200</v>
      </c>
      <c r="B173" s="106" t="s">
        <v>248</v>
      </c>
      <c r="C173" s="34">
        <v>648.9</v>
      </c>
      <c r="D173" s="34">
        <v>18.899999999999999</v>
      </c>
      <c r="E173" s="107">
        <v>630</v>
      </c>
      <c r="F173" s="107"/>
      <c r="G173" s="107">
        <f>H173+I173</f>
        <v>9.2000000000000011</v>
      </c>
      <c r="H173" s="107">
        <v>0.3</v>
      </c>
      <c r="I173" s="107">
        <v>8.9</v>
      </c>
      <c r="J173" s="107"/>
    </row>
    <row r="174" spans="1:10" s="78" customFormat="1" ht="57" x14ac:dyDescent="0.25">
      <c r="A174" s="106" t="s">
        <v>201</v>
      </c>
      <c r="B174" s="106" t="s">
        <v>265</v>
      </c>
      <c r="C174" s="34">
        <v>182.3</v>
      </c>
      <c r="D174" s="34">
        <v>5.3</v>
      </c>
      <c r="E174" s="107">
        <v>177</v>
      </c>
      <c r="F174" s="107"/>
      <c r="G174" s="107"/>
      <c r="H174" s="107"/>
      <c r="I174" s="107"/>
      <c r="J174" s="107"/>
    </row>
    <row r="175" spans="1:10" s="78" customFormat="1" ht="45.75" x14ac:dyDescent="0.25">
      <c r="A175" s="106" t="s">
        <v>202</v>
      </c>
      <c r="B175" s="106" t="s">
        <v>249</v>
      </c>
      <c r="C175" s="34">
        <v>97.8</v>
      </c>
      <c r="D175" s="34">
        <v>2.8</v>
      </c>
      <c r="E175" s="107">
        <v>95</v>
      </c>
      <c r="F175" s="107"/>
      <c r="G175" s="107">
        <f>H175+I175</f>
        <v>97</v>
      </c>
      <c r="H175" s="107">
        <v>2.8</v>
      </c>
      <c r="I175" s="107">
        <v>94.2</v>
      </c>
      <c r="J175" s="107"/>
    </row>
    <row r="176" spans="1:10" s="78" customFormat="1" ht="45.75" x14ac:dyDescent="0.25">
      <c r="A176" s="106" t="s">
        <v>203</v>
      </c>
      <c r="B176" s="106" t="s">
        <v>250</v>
      </c>
      <c r="C176" s="34">
        <v>92.7</v>
      </c>
      <c r="D176" s="34">
        <v>2.7</v>
      </c>
      <c r="E176" s="107">
        <v>90</v>
      </c>
      <c r="F176" s="107"/>
      <c r="G176" s="107">
        <f>H176+I176</f>
        <v>91.8</v>
      </c>
      <c r="H176" s="107">
        <v>2.7</v>
      </c>
      <c r="I176" s="107">
        <v>89.1</v>
      </c>
      <c r="J176" s="107"/>
    </row>
    <row r="177" spans="1:10" s="78" customFormat="1" ht="45.75" x14ac:dyDescent="0.25">
      <c r="A177" s="106" t="s">
        <v>204</v>
      </c>
      <c r="B177" s="107" t="s">
        <v>266</v>
      </c>
      <c r="C177" s="34">
        <v>119.5</v>
      </c>
      <c r="D177" s="34">
        <v>3.5</v>
      </c>
      <c r="E177" s="107">
        <v>116</v>
      </c>
      <c r="F177" s="107"/>
      <c r="G177" s="107"/>
      <c r="H177" s="107"/>
      <c r="I177" s="107"/>
      <c r="J177" s="107"/>
    </row>
    <row r="178" spans="1:10" s="78" customFormat="1" ht="45.75" x14ac:dyDescent="0.25">
      <c r="A178" s="106" t="s">
        <v>205</v>
      </c>
      <c r="B178" s="106" t="s">
        <v>251</v>
      </c>
      <c r="C178" s="34">
        <v>139</v>
      </c>
      <c r="D178" s="34">
        <v>4</v>
      </c>
      <c r="E178" s="107">
        <v>135</v>
      </c>
      <c r="F178" s="107"/>
      <c r="G178" s="107">
        <f t="shared" ref="G178" si="0">H178+I178</f>
        <v>137.9</v>
      </c>
      <c r="H178" s="107">
        <v>4</v>
      </c>
      <c r="I178" s="107">
        <v>133.9</v>
      </c>
      <c r="J178" s="107"/>
    </row>
    <row r="179" spans="1:10" s="78" customFormat="1" ht="45.75" x14ac:dyDescent="0.25">
      <c r="A179" s="106" t="s">
        <v>206</v>
      </c>
      <c r="B179" s="106" t="s">
        <v>267</v>
      </c>
      <c r="C179" s="34">
        <v>193.6</v>
      </c>
      <c r="D179" s="34">
        <v>5.6</v>
      </c>
      <c r="E179" s="107">
        <v>188</v>
      </c>
      <c r="F179" s="107"/>
      <c r="G179" s="107"/>
      <c r="H179" s="107"/>
      <c r="I179" s="107"/>
      <c r="J179" s="107"/>
    </row>
    <row r="180" spans="1:10" s="78" customFormat="1" ht="57" x14ac:dyDescent="0.25">
      <c r="A180" s="106" t="s">
        <v>207</v>
      </c>
      <c r="B180" s="106" t="s">
        <v>268</v>
      </c>
      <c r="C180" s="34">
        <v>61.8</v>
      </c>
      <c r="D180" s="34">
        <v>1.8</v>
      </c>
      <c r="E180" s="107">
        <v>60</v>
      </c>
      <c r="F180" s="107"/>
      <c r="G180" s="107"/>
      <c r="H180" s="107"/>
      <c r="I180" s="107"/>
      <c r="J180" s="107"/>
    </row>
    <row r="181" spans="1:10" s="78" customFormat="1" ht="45.75" x14ac:dyDescent="0.25">
      <c r="A181" s="106" t="s">
        <v>208</v>
      </c>
      <c r="B181" s="106" t="s">
        <v>269</v>
      </c>
      <c r="C181" s="34">
        <v>65.900000000000006</v>
      </c>
      <c r="D181" s="34">
        <v>1.9</v>
      </c>
      <c r="E181" s="107">
        <v>64</v>
      </c>
      <c r="F181" s="107"/>
      <c r="G181" s="107"/>
      <c r="H181" s="107"/>
      <c r="I181" s="107"/>
      <c r="J181" s="107"/>
    </row>
    <row r="182" spans="1:10" s="78" customFormat="1" ht="45.75" x14ac:dyDescent="0.25">
      <c r="A182" s="106" t="s">
        <v>209</v>
      </c>
      <c r="B182" s="106" t="s">
        <v>270</v>
      </c>
      <c r="C182" s="34">
        <v>164.8</v>
      </c>
      <c r="D182" s="34">
        <v>4.8</v>
      </c>
      <c r="E182" s="107">
        <v>160</v>
      </c>
      <c r="F182" s="107"/>
      <c r="G182" s="107"/>
      <c r="H182" s="107"/>
      <c r="I182" s="107"/>
      <c r="J182" s="107"/>
    </row>
    <row r="183" spans="1:10" s="78" customFormat="1" ht="45.75" x14ac:dyDescent="0.25">
      <c r="A183" s="106" t="s">
        <v>210</v>
      </c>
      <c r="B183" s="106" t="s">
        <v>270</v>
      </c>
      <c r="C183" s="34">
        <v>123.6</v>
      </c>
      <c r="D183" s="34">
        <v>3.6</v>
      </c>
      <c r="E183" s="107">
        <v>120</v>
      </c>
      <c r="F183" s="107"/>
      <c r="G183" s="107"/>
      <c r="H183" s="107"/>
      <c r="I183" s="107"/>
      <c r="J183" s="107"/>
    </row>
    <row r="184" spans="1:10" s="78" customFormat="1" ht="57" x14ac:dyDescent="0.25">
      <c r="A184" s="106" t="s">
        <v>211</v>
      </c>
      <c r="B184" s="106" t="s">
        <v>271</v>
      </c>
      <c r="C184" s="34">
        <v>195.7</v>
      </c>
      <c r="D184" s="34">
        <v>5.7</v>
      </c>
      <c r="E184" s="107">
        <v>190</v>
      </c>
      <c r="F184" s="107"/>
      <c r="G184" s="107"/>
      <c r="H184" s="107"/>
      <c r="I184" s="107"/>
      <c r="J184" s="107"/>
    </row>
    <row r="185" spans="1:10" s="78" customFormat="1" ht="45.75" x14ac:dyDescent="0.25">
      <c r="A185" s="106" t="s">
        <v>212</v>
      </c>
      <c r="B185" s="106" t="s">
        <v>270</v>
      </c>
      <c r="C185" s="34">
        <v>31.9</v>
      </c>
      <c r="D185" s="34">
        <v>0.9</v>
      </c>
      <c r="E185" s="107">
        <v>31</v>
      </c>
      <c r="F185" s="107"/>
      <c r="G185" s="107"/>
      <c r="H185" s="107"/>
      <c r="I185" s="107"/>
      <c r="J185" s="107"/>
    </row>
    <row r="186" spans="1:10" s="78" customFormat="1" ht="57" x14ac:dyDescent="0.25">
      <c r="A186" s="106" t="s">
        <v>213</v>
      </c>
      <c r="B186" s="106" t="s">
        <v>272</v>
      </c>
      <c r="C186" s="34">
        <v>169.9</v>
      </c>
      <c r="D186" s="34">
        <v>4.9000000000000004</v>
      </c>
      <c r="E186" s="107">
        <v>165</v>
      </c>
      <c r="F186" s="107"/>
      <c r="G186" s="107"/>
      <c r="H186" s="107"/>
      <c r="I186" s="107"/>
      <c r="J186" s="107"/>
    </row>
    <row r="187" spans="1:10" s="78" customFormat="1" ht="57" x14ac:dyDescent="0.25">
      <c r="A187" s="106" t="s">
        <v>214</v>
      </c>
      <c r="B187" s="106" t="s">
        <v>273</v>
      </c>
      <c r="C187" s="34">
        <v>169.9</v>
      </c>
      <c r="D187" s="34">
        <v>4.9000000000000004</v>
      </c>
      <c r="E187" s="107">
        <v>165</v>
      </c>
      <c r="F187" s="107"/>
      <c r="G187" s="107"/>
      <c r="H187" s="107"/>
      <c r="I187" s="107"/>
      <c r="J187" s="107"/>
    </row>
    <row r="188" spans="1:10" s="78" customFormat="1" ht="34.5" customHeight="1" x14ac:dyDescent="0.25">
      <c r="A188" s="106" t="s">
        <v>215</v>
      </c>
      <c r="B188" s="106" t="s">
        <v>274</v>
      </c>
      <c r="C188" s="34">
        <v>137</v>
      </c>
      <c r="D188" s="34">
        <v>3</v>
      </c>
      <c r="E188" s="107">
        <v>133</v>
      </c>
      <c r="F188" s="107"/>
      <c r="G188" s="107"/>
      <c r="H188" s="107"/>
      <c r="I188" s="107"/>
      <c r="J188" s="107"/>
    </row>
    <row r="189" spans="1:10" s="78" customFormat="1" ht="45.75" x14ac:dyDescent="0.25">
      <c r="A189" s="106" t="s">
        <v>216</v>
      </c>
      <c r="B189" s="106" t="s">
        <v>275</v>
      </c>
      <c r="C189" s="34">
        <v>391.4</v>
      </c>
      <c r="D189" s="34">
        <v>11.4</v>
      </c>
      <c r="E189" s="107">
        <v>380</v>
      </c>
      <c r="F189" s="107"/>
      <c r="G189" s="107"/>
      <c r="H189" s="107"/>
      <c r="I189" s="107"/>
      <c r="J189" s="107"/>
    </row>
    <row r="190" spans="1:10" s="78" customFormat="1" ht="57" x14ac:dyDescent="0.25">
      <c r="A190" s="106" t="s">
        <v>217</v>
      </c>
      <c r="B190" s="106" t="s">
        <v>252</v>
      </c>
      <c r="C190" s="34">
        <v>51.5</v>
      </c>
      <c r="D190" s="34">
        <v>1.5</v>
      </c>
      <c r="E190" s="107">
        <v>50</v>
      </c>
      <c r="F190" s="107"/>
      <c r="G190" s="107">
        <f>H190+I190</f>
        <v>51</v>
      </c>
      <c r="H190" s="107">
        <v>1.5</v>
      </c>
      <c r="I190" s="107">
        <v>49.5</v>
      </c>
      <c r="J190" s="107"/>
    </row>
    <row r="191" spans="1:10" s="78" customFormat="1" ht="57" x14ac:dyDescent="0.25">
      <c r="A191" s="106" t="s">
        <v>218</v>
      </c>
      <c r="B191" s="106" t="s">
        <v>252</v>
      </c>
      <c r="C191" s="34">
        <v>190.5</v>
      </c>
      <c r="D191" s="34">
        <v>5.5</v>
      </c>
      <c r="E191" s="107">
        <v>185</v>
      </c>
      <c r="F191" s="107"/>
      <c r="G191" s="107"/>
      <c r="H191" s="107"/>
      <c r="I191" s="107"/>
      <c r="J191" s="107"/>
    </row>
    <row r="192" spans="1:10" s="78" customFormat="1" ht="57" x14ac:dyDescent="0.25">
      <c r="A192" s="106" t="s">
        <v>219</v>
      </c>
      <c r="B192" s="106" t="s">
        <v>253</v>
      </c>
      <c r="C192" s="34">
        <v>113.3</v>
      </c>
      <c r="D192" s="34">
        <v>3.3</v>
      </c>
      <c r="E192" s="107">
        <v>110</v>
      </c>
      <c r="F192" s="107"/>
      <c r="G192" s="107">
        <f t="shared" ref="G192:G194" si="1">H192+I192</f>
        <v>112.2</v>
      </c>
      <c r="H192" s="107">
        <v>3.2</v>
      </c>
      <c r="I192" s="107">
        <v>109</v>
      </c>
      <c r="J192" s="107"/>
    </row>
    <row r="193" spans="1:10" s="78" customFormat="1" ht="45.75" x14ac:dyDescent="0.25">
      <c r="A193" s="106" t="s">
        <v>220</v>
      </c>
      <c r="B193" s="106" t="s">
        <v>270</v>
      </c>
      <c r="C193" s="34">
        <v>185.4</v>
      </c>
      <c r="D193" s="34">
        <v>5.4</v>
      </c>
      <c r="E193" s="107">
        <v>180</v>
      </c>
      <c r="F193" s="107"/>
      <c r="G193" s="107"/>
      <c r="H193" s="107"/>
      <c r="I193" s="107"/>
      <c r="J193" s="107"/>
    </row>
    <row r="194" spans="1:10" s="78" customFormat="1" ht="45.75" x14ac:dyDescent="0.25">
      <c r="A194" s="106" t="s">
        <v>221</v>
      </c>
      <c r="B194" s="106" t="s">
        <v>254</v>
      </c>
      <c r="C194" s="34">
        <v>100.9</v>
      </c>
      <c r="D194" s="34">
        <v>2.9</v>
      </c>
      <c r="E194" s="107">
        <v>98</v>
      </c>
      <c r="F194" s="107"/>
      <c r="G194" s="107">
        <f t="shared" si="1"/>
        <v>100</v>
      </c>
      <c r="H194" s="107">
        <v>2.9</v>
      </c>
      <c r="I194" s="107">
        <v>97.1</v>
      </c>
      <c r="J194" s="107"/>
    </row>
    <row r="195" spans="1:10" s="78" customFormat="1" ht="45.75" x14ac:dyDescent="0.25">
      <c r="A195" s="106" t="s">
        <v>222</v>
      </c>
      <c r="B195" s="106" t="s">
        <v>276</v>
      </c>
      <c r="C195" s="34">
        <v>189.5</v>
      </c>
      <c r="D195" s="34">
        <v>5.5</v>
      </c>
      <c r="E195" s="107">
        <v>184</v>
      </c>
      <c r="F195" s="107"/>
      <c r="G195" s="107"/>
      <c r="H195" s="107"/>
      <c r="I195" s="107"/>
      <c r="J195" s="107"/>
    </row>
    <row r="196" spans="1:10" s="78" customFormat="1" ht="45.75" x14ac:dyDescent="0.25">
      <c r="A196" s="106" t="s">
        <v>223</v>
      </c>
      <c r="B196" s="106" t="s">
        <v>269</v>
      </c>
      <c r="C196" s="34">
        <v>123.6</v>
      </c>
      <c r="D196" s="34">
        <v>3.6</v>
      </c>
      <c r="E196" s="107">
        <v>120</v>
      </c>
      <c r="F196" s="107"/>
      <c r="G196" s="107"/>
      <c r="H196" s="107"/>
      <c r="I196" s="107"/>
      <c r="J196" s="107"/>
    </row>
    <row r="197" spans="1:10" s="78" customFormat="1" ht="45.75" x14ac:dyDescent="0.25">
      <c r="A197" s="106" t="s">
        <v>224</v>
      </c>
      <c r="B197" s="106" t="s">
        <v>277</v>
      </c>
      <c r="C197" s="34">
        <v>123.6</v>
      </c>
      <c r="D197" s="34">
        <v>3.6</v>
      </c>
      <c r="E197" s="107">
        <v>120</v>
      </c>
      <c r="F197" s="107"/>
      <c r="G197" s="107"/>
      <c r="H197" s="107"/>
      <c r="I197" s="107"/>
      <c r="J197" s="107"/>
    </row>
    <row r="198" spans="1:10" s="78" customFormat="1" ht="45.75" x14ac:dyDescent="0.25">
      <c r="A198" s="106" t="s">
        <v>225</v>
      </c>
      <c r="B198" s="106" t="s">
        <v>269</v>
      </c>
      <c r="C198" s="34">
        <v>128.69999999999999</v>
      </c>
      <c r="D198" s="34">
        <v>3.7</v>
      </c>
      <c r="E198" s="107">
        <v>125</v>
      </c>
      <c r="F198" s="107"/>
      <c r="G198" s="107"/>
      <c r="H198" s="107"/>
      <c r="I198" s="107"/>
      <c r="J198" s="107"/>
    </row>
    <row r="199" spans="1:10" s="78" customFormat="1" ht="45.75" x14ac:dyDescent="0.25">
      <c r="A199" s="106" t="s">
        <v>226</v>
      </c>
      <c r="B199" s="106" t="s">
        <v>255</v>
      </c>
      <c r="C199" s="34">
        <v>100.9</v>
      </c>
      <c r="D199" s="34">
        <v>2.9</v>
      </c>
      <c r="E199" s="107">
        <v>98</v>
      </c>
      <c r="F199" s="107"/>
      <c r="G199" s="107">
        <f>H199+I199</f>
        <v>100</v>
      </c>
      <c r="H199" s="107">
        <v>2.9</v>
      </c>
      <c r="I199" s="107">
        <v>97.1</v>
      </c>
      <c r="J199" s="107"/>
    </row>
    <row r="200" spans="1:10" s="78" customFormat="1" ht="45" customHeight="1" x14ac:dyDescent="0.25">
      <c r="A200" s="106" t="s">
        <v>227</v>
      </c>
      <c r="B200" s="107" t="s">
        <v>278</v>
      </c>
      <c r="C200" s="34">
        <v>278.10000000000002</v>
      </c>
      <c r="D200" s="34">
        <v>8.1</v>
      </c>
      <c r="E200" s="107">
        <v>270</v>
      </c>
      <c r="F200" s="107"/>
      <c r="G200" s="107"/>
      <c r="H200" s="107"/>
      <c r="I200" s="107"/>
      <c r="J200" s="107"/>
    </row>
    <row r="201" spans="1:10" s="78" customFormat="1" ht="45.75" x14ac:dyDescent="0.25">
      <c r="A201" s="106" t="s">
        <v>228</v>
      </c>
      <c r="B201" s="106" t="s">
        <v>256</v>
      </c>
      <c r="C201" s="34">
        <v>1318.4</v>
      </c>
      <c r="D201" s="34">
        <v>38.4</v>
      </c>
      <c r="E201" s="107">
        <v>1280</v>
      </c>
      <c r="F201" s="107"/>
      <c r="G201" s="107">
        <f t="shared" ref="G201" si="2">H201+I201</f>
        <v>1315.5</v>
      </c>
      <c r="H201" s="107">
        <v>38.299999999999997</v>
      </c>
      <c r="I201" s="107">
        <v>1277.2</v>
      </c>
      <c r="J201" s="107"/>
    </row>
    <row r="202" spans="1:10" s="78" customFormat="1" ht="45.75" x14ac:dyDescent="0.25">
      <c r="A202" s="106" t="s">
        <v>229</v>
      </c>
      <c r="B202" s="106" t="s">
        <v>279</v>
      </c>
      <c r="C202" s="34">
        <v>103</v>
      </c>
      <c r="D202" s="34">
        <v>3</v>
      </c>
      <c r="E202" s="107">
        <v>100</v>
      </c>
      <c r="F202" s="107"/>
      <c r="G202" s="107"/>
      <c r="H202" s="107"/>
      <c r="I202" s="107"/>
      <c r="J202" s="107"/>
    </row>
    <row r="203" spans="1:10" s="78" customFormat="1" ht="57" x14ac:dyDescent="0.25">
      <c r="A203" s="106" t="s">
        <v>230</v>
      </c>
      <c r="B203" s="106" t="s">
        <v>280</v>
      </c>
      <c r="C203" s="34">
        <v>164.8</v>
      </c>
      <c r="D203" s="34">
        <v>4.8</v>
      </c>
      <c r="E203" s="107">
        <v>160</v>
      </c>
      <c r="F203" s="107"/>
      <c r="G203" s="107"/>
      <c r="H203" s="107"/>
      <c r="I203" s="107"/>
      <c r="J203" s="107"/>
    </row>
    <row r="204" spans="1:10" s="78" customFormat="1" ht="45.75" x14ac:dyDescent="0.25">
      <c r="A204" s="106" t="s">
        <v>231</v>
      </c>
      <c r="B204" s="106" t="s">
        <v>255</v>
      </c>
      <c r="C204" s="34">
        <v>41.2</v>
      </c>
      <c r="D204" s="34">
        <v>1.2</v>
      </c>
      <c r="E204" s="107">
        <v>40</v>
      </c>
      <c r="F204" s="107"/>
      <c r="G204" s="107"/>
      <c r="H204" s="107"/>
      <c r="I204" s="107"/>
      <c r="J204" s="107"/>
    </row>
    <row r="205" spans="1:10" s="78" customFormat="1" ht="45.75" x14ac:dyDescent="0.25">
      <c r="A205" s="106" t="s">
        <v>232</v>
      </c>
      <c r="B205" s="106" t="s">
        <v>249</v>
      </c>
      <c r="C205" s="34">
        <v>51.5</v>
      </c>
      <c r="D205" s="34">
        <v>1.5</v>
      </c>
      <c r="E205" s="107">
        <v>50</v>
      </c>
      <c r="F205" s="107"/>
      <c r="G205" s="107"/>
      <c r="H205" s="107"/>
      <c r="I205" s="107"/>
      <c r="J205" s="107"/>
    </row>
    <row r="206" spans="1:10" s="78" customFormat="1" ht="45.75" x14ac:dyDescent="0.25">
      <c r="A206" s="106" t="s">
        <v>233</v>
      </c>
      <c r="B206" s="106" t="s">
        <v>255</v>
      </c>
      <c r="C206" s="34">
        <v>128.69999999999999</v>
      </c>
      <c r="D206" s="34">
        <v>3.7</v>
      </c>
      <c r="E206" s="107">
        <v>125</v>
      </c>
      <c r="F206" s="107"/>
      <c r="G206" s="107"/>
      <c r="H206" s="107"/>
      <c r="I206" s="107"/>
      <c r="J206" s="107"/>
    </row>
    <row r="207" spans="1:10" s="78" customFormat="1" ht="45.75" x14ac:dyDescent="0.25">
      <c r="A207" s="106" t="s">
        <v>234</v>
      </c>
      <c r="B207" s="106" t="s">
        <v>255</v>
      </c>
      <c r="C207" s="34">
        <v>41.2</v>
      </c>
      <c r="D207" s="34">
        <v>1.2</v>
      </c>
      <c r="E207" s="107">
        <v>40</v>
      </c>
      <c r="F207" s="107"/>
      <c r="G207" s="107"/>
      <c r="H207" s="107"/>
      <c r="I207" s="107"/>
      <c r="J207" s="107"/>
    </row>
    <row r="208" spans="1:10" s="78" customFormat="1" ht="45.75" x14ac:dyDescent="0.25">
      <c r="A208" s="106" t="s">
        <v>235</v>
      </c>
      <c r="B208" s="106" t="s">
        <v>255</v>
      </c>
      <c r="C208" s="34">
        <v>133.9</v>
      </c>
      <c r="D208" s="34">
        <v>3.9</v>
      </c>
      <c r="E208" s="107">
        <v>130</v>
      </c>
      <c r="F208" s="107"/>
      <c r="G208" s="107"/>
      <c r="H208" s="107"/>
      <c r="I208" s="107"/>
      <c r="J208" s="107"/>
    </row>
    <row r="209" spans="1:10" s="78" customFormat="1" ht="45.75" x14ac:dyDescent="0.25">
      <c r="A209" s="106" t="s">
        <v>236</v>
      </c>
      <c r="B209" s="106" t="s">
        <v>255</v>
      </c>
      <c r="C209" s="34">
        <v>123.6</v>
      </c>
      <c r="D209" s="34">
        <v>3.6</v>
      </c>
      <c r="E209" s="107">
        <v>120</v>
      </c>
      <c r="F209" s="107"/>
      <c r="G209" s="107"/>
      <c r="H209" s="107"/>
      <c r="I209" s="107"/>
      <c r="J209" s="107"/>
    </row>
    <row r="210" spans="1:10" s="78" customFormat="1" ht="68.25" x14ac:dyDescent="0.25">
      <c r="A210" s="106" t="s">
        <v>237</v>
      </c>
      <c r="B210" s="106" t="s">
        <v>281</v>
      </c>
      <c r="C210" s="34">
        <v>52</v>
      </c>
      <c r="D210" s="107"/>
      <c r="E210" s="107">
        <v>52</v>
      </c>
      <c r="F210" s="107"/>
      <c r="G210" s="107"/>
      <c r="H210" s="107"/>
      <c r="I210" s="107"/>
      <c r="J210" s="107"/>
    </row>
    <row r="211" spans="1:10" s="78" customFormat="1" ht="68.25" x14ac:dyDescent="0.25">
      <c r="A211" s="106" t="s">
        <v>238</v>
      </c>
      <c r="B211" s="106" t="s">
        <v>282</v>
      </c>
      <c r="C211" s="34">
        <v>58</v>
      </c>
      <c r="D211" s="107"/>
      <c r="E211" s="107">
        <v>58</v>
      </c>
      <c r="F211" s="107"/>
      <c r="G211" s="107"/>
      <c r="H211" s="107"/>
      <c r="I211" s="107"/>
      <c r="J211" s="107"/>
    </row>
    <row r="212" spans="1:10" s="78" customFormat="1" ht="45.75" x14ac:dyDescent="0.25">
      <c r="A212" s="106" t="s">
        <v>232</v>
      </c>
      <c r="B212" s="106" t="s">
        <v>255</v>
      </c>
      <c r="C212" s="34">
        <v>127</v>
      </c>
      <c r="D212" s="107"/>
      <c r="E212" s="107">
        <v>127</v>
      </c>
      <c r="F212" s="107"/>
      <c r="G212" s="107"/>
      <c r="H212" s="107"/>
      <c r="I212" s="107"/>
      <c r="J212" s="107"/>
    </row>
    <row r="213" spans="1:10" s="78" customFormat="1" ht="45.75" x14ac:dyDescent="0.25">
      <c r="A213" s="106" t="s">
        <v>239</v>
      </c>
      <c r="B213" s="106" t="s">
        <v>283</v>
      </c>
      <c r="C213" s="34">
        <v>272</v>
      </c>
      <c r="D213" s="107"/>
      <c r="E213" s="107">
        <v>272</v>
      </c>
      <c r="F213" s="107"/>
      <c r="G213" s="107"/>
      <c r="H213" s="107"/>
      <c r="I213" s="107"/>
      <c r="J213" s="107"/>
    </row>
    <row r="214" spans="1:10" s="78" customFormat="1" ht="45.75" x14ac:dyDescent="0.25">
      <c r="A214" s="106" t="s">
        <v>240</v>
      </c>
      <c r="B214" s="106" t="s">
        <v>284</v>
      </c>
      <c r="C214" s="34">
        <v>266</v>
      </c>
      <c r="D214" s="107"/>
      <c r="E214" s="107">
        <v>266</v>
      </c>
      <c r="F214" s="107"/>
      <c r="G214" s="107"/>
      <c r="H214" s="107"/>
      <c r="I214" s="107"/>
      <c r="J214" s="107"/>
    </row>
    <row r="215" spans="1:10" ht="45.75" x14ac:dyDescent="0.25">
      <c r="A215" s="106" t="s">
        <v>291</v>
      </c>
      <c r="B215" s="106" t="s">
        <v>292</v>
      </c>
      <c r="C215" s="34">
        <v>62.5</v>
      </c>
      <c r="D215" s="107">
        <v>62.5</v>
      </c>
      <c r="E215" s="107"/>
      <c r="F215" s="107"/>
      <c r="G215" s="107">
        <v>61.2</v>
      </c>
      <c r="H215" s="107">
        <v>61.2</v>
      </c>
      <c r="I215" s="107"/>
      <c r="J215" s="107"/>
    </row>
    <row r="216" spans="1:10" ht="22.5" customHeight="1" x14ac:dyDescent="0.25">
      <c r="A216" s="106" t="s">
        <v>294</v>
      </c>
      <c r="B216" s="106" t="s">
        <v>294</v>
      </c>
      <c r="C216" s="34">
        <v>1220</v>
      </c>
      <c r="D216" s="107">
        <v>1220</v>
      </c>
      <c r="E216" s="107"/>
      <c r="F216" s="107"/>
      <c r="G216" s="107"/>
      <c r="H216" s="107"/>
      <c r="I216" s="107"/>
      <c r="J216" s="107"/>
    </row>
    <row r="217" spans="1:10" ht="24" customHeight="1" x14ac:dyDescent="0.25">
      <c r="A217" s="113"/>
      <c r="B217" s="113"/>
      <c r="C217" s="114"/>
      <c r="D217" s="115"/>
      <c r="E217" s="115"/>
      <c r="F217" s="115"/>
      <c r="G217" s="115"/>
      <c r="H217" s="115"/>
      <c r="I217" s="115"/>
      <c r="J217" s="115"/>
    </row>
    <row r="218" spans="1:10" x14ac:dyDescent="0.25">
      <c r="A218" s="40" t="s">
        <v>285</v>
      </c>
      <c r="B218" s="40"/>
      <c r="C218" s="41">
        <f>SUM(C8:C216)</f>
        <v>165768.90083999993</v>
      </c>
      <c r="D218" s="41">
        <f t="shared" ref="D218:J218" si="3">SUM(D8:D216)</f>
        <v>141818.96944999992</v>
      </c>
      <c r="E218" s="41">
        <f t="shared" si="3"/>
        <v>23949.876389999998</v>
      </c>
      <c r="F218" s="41">
        <f t="shared" si="3"/>
        <v>0</v>
      </c>
      <c r="G218" s="41">
        <f>H218+I218</f>
        <v>141094.64109999998</v>
      </c>
      <c r="H218" s="41">
        <f t="shared" si="3"/>
        <v>131878.72465999998</v>
      </c>
      <c r="I218" s="41">
        <f t="shared" si="3"/>
        <v>9215.9164400000009</v>
      </c>
      <c r="J218" s="41">
        <f t="shared" si="3"/>
        <v>0</v>
      </c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 x14ac:dyDescent="0.3">
      <c r="A220" s="4" t="s">
        <v>4</v>
      </c>
      <c r="B220" s="5"/>
      <c r="C220" s="5"/>
      <c r="D220" s="5"/>
      <c r="E220" s="5"/>
      <c r="F220" s="5"/>
      <c r="G220" s="5"/>
      <c r="H220" s="5"/>
      <c r="I220" s="5" t="s">
        <v>241</v>
      </c>
      <c r="J220" s="36"/>
    </row>
    <row r="221" spans="1:10" ht="12" customHeight="1" x14ac:dyDescent="0.3">
      <c r="A221" s="37" t="s">
        <v>242</v>
      </c>
      <c r="B221" s="5"/>
      <c r="C221" s="5"/>
      <c r="D221" s="5"/>
      <c r="E221" s="5"/>
      <c r="F221" s="5"/>
      <c r="G221" s="5"/>
      <c r="H221" s="5"/>
      <c r="I221" s="5"/>
      <c r="J221" s="36"/>
    </row>
    <row r="223" spans="1:10" x14ac:dyDescent="0.25">
      <c r="E223" s="118"/>
      <c r="I223" s="118"/>
    </row>
  </sheetData>
  <mergeCells count="47">
    <mergeCell ref="A50:A51"/>
    <mergeCell ref="C6:F6"/>
    <mergeCell ref="A6:A7"/>
    <mergeCell ref="B6:B7"/>
    <mergeCell ref="G6:J6"/>
    <mergeCell ref="A18:A20"/>
    <mergeCell ref="B18:B20"/>
    <mergeCell ref="C18:C20"/>
    <mergeCell ref="D18:D20"/>
    <mergeCell ref="E18:E20"/>
    <mergeCell ref="A23:A25"/>
    <mergeCell ref="B23:B25"/>
    <mergeCell ref="C23:C25"/>
    <mergeCell ref="D23:D25"/>
    <mergeCell ref="E23:E25"/>
    <mergeCell ref="G50:G51"/>
    <mergeCell ref="A1:J1"/>
    <mergeCell ref="A3:J3"/>
    <mergeCell ref="E2:I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H50:H51"/>
    <mergeCell ref="I50:I51"/>
    <mergeCell ref="J50:J51"/>
    <mergeCell ref="F18:F20"/>
    <mergeCell ref="G18:G20"/>
    <mergeCell ref="H18:H20"/>
    <mergeCell ref="H23:H25"/>
    <mergeCell ref="I23:I25"/>
    <mergeCell ref="J23:J25"/>
    <mergeCell ref="G23:G25"/>
    <mergeCell ref="F23:F25"/>
    <mergeCell ref="I18:I20"/>
    <mergeCell ref="J18:J20"/>
    <mergeCell ref="B50:B51"/>
    <mergeCell ref="C50:C51"/>
    <mergeCell ref="D50:D51"/>
    <mergeCell ref="E50:E51"/>
    <mergeCell ref="F50:F5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розвитку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2019-03-04T14:38:00Z</dcterms:modified>
</cp:coreProperties>
</file>